
<file path=[Content_Types].xml><?xml version="1.0" encoding="utf-8"?>
<Types xmlns="http://schemas.openxmlformats.org/package/2006/content-types"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0730" windowHeight="10545" activeTab="1"/>
  </bookViews>
  <sheets>
    <sheet name="Ваш заказ" sheetId="2" r:id="rId1"/>
    <sheet name="Ассортимент" sheetId="3" r:id="rId2"/>
  </sheets>
  <definedNames>
    <definedName name="_xlnm._FilterDatabase" localSheetId="1" hidden="1">Ассортимент!$A$11:$T$11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2"/>
  <c r="H29"/>
  <c r="H28"/>
  <c r="T263" i="3"/>
  <c r="O263"/>
  <c r="L263" s="1"/>
  <c r="K263"/>
  <c r="I263"/>
  <c r="G263"/>
  <c r="T262"/>
  <c r="O262"/>
  <c r="P262" s="1"/>
  <c r="K262"/>
  <c r="I262"/>
  <c r="G262"/>
  <c r="T261"/>
  <c r="O261"/>
  <c r="L261" s="1"/>
  <c r="K261"/>
  <c r="I261"/>
  <c r="G261"/>
  <c r="T260"/>
  <c r="O260"/>
  <c r="K260"/>
  <c r="I260"/>
  <c r="G260"/>
  <c r="T259"/>
  <c r="O259"/>
  <c r="K259"/>
  <c r="I259"/>
  <c r="G259"/>
  <c r="T258"/>
  <c r="O258"/>
  <c r="K258"/>
  <c r="I258"/>
  <c r="G258"/>
  <c r="T257"/>
  <c r="O257"/>
  <c r="L257" s="1"/>
  <c r="K257"/>
  <c r="I257"/>
  <c r="G257"/>
  <c r="T256"/>
  <c r="O256"/>
  <c r="K256"/>
  <c r="I256"/>
  <c r="G256"/>
  <c r="T255"/>
  <c r="O255"/>
  <c r="L255" s="1"/>
  <c r="K255"/>
  <c r="I255"/>
  <c r="G255"/>
  <c r="T254"/>
  <c r="O254"/>
  <c r="K254"/>
  <c r="I254"/>
  <c r="G254"/>
  <c r="T253"/>
  <c r="O253"/>
  <c r="L253" s="1"/>
  <c r="K253"/>
  <c r="I253"/>
  <c r="G253"/>
  <c r="T252"/>
  <c r="O252"/>
  <c r="P252" s="1"/>
  <c r="L252"/>
  <c r="K252"/>
  <c r="I252"/>
  <c r="G252"/>
  <c r="T251"/>
  <c r="O251"/>
  <c r="L251" s="1"/>
  <c r="K251"/>
  <c r="I251"/>
  <c r="G251"/>
  <c r="T250"/>
  <c r="O250"/>
  <c r="P250" s="1"/>
  <c r="K250"/>
  <c r="I250"/>
  <c r="G250"/>
  <c r="T248"/>
  <c r="O248"/>
  <c r="K248"/>
  <c r="I248"/>
  <c r="G248"/>
  <c r="T247"/>
  <c r="O247"/>
  <c r="L247" s="1"/>
  <c r="K247"/>
  <c r="I247"/>
  <c r="G247"/>
  <c r="T246"/>
  <c r="O246"/>
  <c r="K246"/>
  <c r="I246"/>
  <c r="G246"/>
  <c r="T245"/>
  <c r="O245"/>
  <c r="L245" s="1"/>
  <c r="K245"/>
  <c r="I245"/>
  <c r="G245"/>
  <c r="T244"/>
  <c r="O244"/>
  <c r="K244"/>
  <c r="I244"/>
  <c r="G244"/>
  <c r="T243"/>
  <c r="O243"/>
  <c r="L243" s="1"/>
  <c r="K243"/>
  <c r="I243"/>
  <c r="G243"/>
  <c r="T242"/>
  <c r="O242"/>
  <c r="P242" s="1"/>
  <c r="K242"/>
  <c r="I242"/>
  <c r="G242"/>
  <c r="T241"/>
  <c r="O241"/>
  <c r="L241" s="1"/>
  <c r="K241"/>
  <c r="I241"/>
  <c r="G241"/>
  <c r="T240"/>
  <c r="O240"/>
  <c r="P240" s="1"/>
  <c r="L240"/>
  <c r="K240"/>
  <c r="I240"/>
  <c r="G240"/>
  <c r="T239"/>
  <c r="O239"/>
  <c r="K239"/>
  <c r="I239"/>
  <c r="G239"/>
  <c r="T238"/>
  <c r="P238"/>
  <c r="O238"/>
  <c r="L238" s="1"/>
  <c r="K238"/>
  <c r="I238"/>
  <c r="G238"/>
  <c r="T237"/>
  <c r="O237"/>
  <c r="L237" s="1"/>
  <c r="K237"/>
  <c r="I237"/>
  <c r="G237"/>
  <c r="T236"/>
  <c r="O236"/>
  <c r="L236" s="1"/>
  <c r="K236"/>
  <c r="I236"/>
  <c r="G236"/>
  <c r="T235"/>
  <c r="O235"/>
  <c r="L235" s="1"/>
  <c r="K235"/>
  <c r="I235"/>
  <c r="G235"/>
  <c r="T234"/>
  <c r="O234"/>
  <c r="L234" s="1"/>
  <c r="K234"/>
  <c r="I234"/>
  <c r="G234"/>
  <c r="T233"/>
  <c r="O233"/>
  <c r="L233" s="1"/>
  <c r="K233"/>
  <c r="I233"/>
  <c r="G233"/>
  <c r="T232"/>
  <c r="O232"/>
  <c r="L232" s="1"/>
  <c r="K232"/>
  <c r="I232"/>
  <c r="G232"/>
  <c r="T231"/>
  <c r="O231"/>
  <c r="L231" s="1"/>
  <c r="K231"/>
  <c r="I231"/>
  <c r="G231"/>
  <c r="T230"/>
  <c r="O230"/>
  <c r="P230" s="1"/>
  <c r="K230"/>
  <c r="I230"/>
  <c r="G230"/>
  <c r="T229"/>
  <c r="O229"/>
  <c r="L229" s="1"/>
  <c r="K229"/>
  <c r="I229"/>
  <c r="G229"/>
  <c r="T228"/>
  <c r="O228"/>
  <c r="K228"/>
  <c r="I228"/>
  <c r="G228"/>
  <c r="T226"/>
  <c r="P226"/>
  <c r="O226"/>
  <c r="L226" s="1"/>
  <c r="K226"/>
  <c r="I226"/>
  <c r="G226"/>
  <c r="T225"/>
  <c r="O225"/>
  <c r="K225"/>
  <c r="I225"/>
  <c r="G225"/>
  <c r="T224"/>
  <c r="O224"/>
  <c r="L224" s="1"/>
  <c r="K224"/>
  <c r="I224"/>
  <c r="G224"/>
  <c r="T223"/>
  <c r="O223"/>
  <c r="L223" s="1"/>
  <c r="K223"/>
  <c r="I223"/>
  <c r="G223"/>
  <c r="T222"/>
  <c r="O222"/>
  <c r="P222" s="1"/>
  <c r="K222"/>
  <c r="I222"/>
  <c r="G222"/>
  <c r="T221"/>
  <c r="O221"/>
  <c r="K221"/>
  <c r="I221"/>
  <c r="G221"/>
  <c r="T220"/>
  <c r="O220"/>
  <c r="K220"/>
  <c r="I220"/>
  <c r="G220"/>
  <c r="T219"/>
  <c r="P219"/>
  <c r="O219"/>
  <c r="L219"/>
  <c r="K219"/>
  <c r="I219"/>
  <c r="G219"/>
  <c r="T218"/>
  <c r="O218"/>
  <c r="L218" s="1"/>
  <c r="K218"/>
  <c r="I218"/>
  <c r="G218"/>
  <c r="T217"/>
  <c r="O217"/>
  <c r="L217" s="1"/>
  <c r="K217"/>
  <c r="I217"/>
  <c r="G217"/>
  <c r="T216"/>
  <c r="O216"/>
  <c r="L216" s="1"/>
  <c r="K216"/>
  <c r="I216"/>
  <c r="G216"/>
  <c r="T215"/>
  <c r="O215"/>
  <c r="L215" s="1"/>
  <c r="K215"/>
  <c r="I215"/>
  <c r="G215"/>
  <c r="T214"/>
  <c r="O214"/>
  <c r="K214"/>
  <c r="I214"/>
  <c r="G214"/>
  <c r="T213"/>
  <c r="O213"/>
  <c r="L213" s="1"/>
  <c r="K213"/>
  <c r="I213"/>
  <c r="G213"/>
  <c r="T212"/>
  <c r="O212"/>
  <c r="K212"/>
  <c r="I212"/>
  <c r="G212"/>
  <c r="T211"/>
  <c r="O211"/>
  <c r="K211"/>
  <c r="I211"/>
  <c r="G211"/>
  <c r="T210"/>
  <c r="O210"/>
  <c r="K210"/>
  <c r="I210"/>
  <c r="G210"/>
  <c r="T209"/>
  <c r="O209"/>
  <c r="L209" s="1"/>
  <c r="K209"/>
  <c r="I209"/>
  <c r="G209"/>
  <c r="T208"/>
  <c r="O208"/>
  <c r="K208"/>
  <c r="I208"/>
  <c r="G208"/>
  <c r="T207"/>
  <c r="O207"/>
  <c r="L207" s="1"/>
  <c r="K207"/>
  <c r="I207"/>
  <c r="G207"/>
  <c r="T206"/>
  <c r="O206"/>
  <c r="K206"/>
  <c r="I206"/>
  <c r="G206"/>
  <c r="T205"/>
  <c r="P205"/>
  <c r="O205"/>
  <c r="L205" s="1"/>
  <c r="K205"/>
  <c r="I205"/>
  <c r="G205"/>
  <c r="T204"/>
  <c r="O204"/>
  <c r="K204"/>
  <c r="I204"/>
  <c r="G204"/>
  <c r="T203"/>
  <c r="O203"/>
  <c r="K203"/>
  <c r="I203"/>
  <c r="G203"/>
  <c r="T202"/>
  <c r="O202"/>
  <c r="K202"/>
  <c r="I202"/>
  <c r="G202"/>
  <c r="T201"/>
  <c r="O201"/>
  <c r="L201" s="1"/>
  <c r="K201"/>
  <c r="I201"/>
  <c r="G201"/>
  <c r="T200"/>
  <c r="O200"/>
  <c r="P200" s="1"/>
  <c r="K200"/>
  <c r="I200"/>
  <c r="G200"/>
  <c r="T199"/>
  <c r="O199"/>
  <c r="P199" s="1"/>
  <c r="K199"/>
  <c r="I199"/>
  <c r="G199"/>
  <c r="T198"/>
  <c r="O198"/>
  <c r="L198" s="1"/>
  <c r="K198"/>
  <c r="I198"/>
  <c r="G198"/>
  <c r="T197"/>
  <c r="O197"/>
  <c r="K197"/>
  <c r="I197"/>
  <c r="G197"/>
  <c r="T196"/>
  <c r="O196"/>
  <c r="L196" s="1"/>
  <c r="K196"/>
  <c r="I196"/>
  <c r="G196"/>
  <c r="T195"/>
  <c r="O195"/>
  <c r="L195" s="1"/>
  <c r="K195"/>
  <c r="H20" i="2" s="1"/>
  <c r="I195" i="3"/>
  <c r="G195"/>
  <c r="F20" i="2" s="1"/>
  <c r="T193" i="3"/>
  <c r="N193"/>
  <c r="O193" s="1"/>
  <c r="L193" s="1"/>
  <c r="K193"/>
  <c r="I193"/>
  <c r="G193"/>
  <c r="T192"/>
  <c r="N192"/>
  <c r="O192" s="1"/>
  <c r="P192" s="1"/>
  <c r="L192"/>
  <c r="K192"/>
  <c r="I192"/>
  <c r="G192"/>
  <c r="T191"/>
  <c r="N191"/>
  <c r="O191" s="1"/>
  <c r="P191" s="1"/>
  <c r="L191"/>
  <c r="K191"/>
  <c r="I191"/>
  <c r="G191"/>
  <c r="T189"/>
  <c r="N189"/>
  <c r="O189" s="1"/>
  <c r="P189" s="1"/>
  <c r="K189"/>
  <c r="I189"/>
  <c r="G189"/>
  <c r="T188"/>
  <c r="N188"/>
  <c r="O188" s="1"/>
  <c r="L188" s="1"/>
  <c r="K188"/>
  <c r="I188"/>
  <c r="G188"/>
  <c r="T187"/>
  <c r="N187"/>
  <c r="O187" s="1"/>
  <c r="P187" s="1"/>
  <c r="K187"/>
  <c r="I187"/>
  <c r="G187"/>
  <c r="T186"/>
  <c r="N186"/>
  <c r="O186" s="1"/>
  <c r="P186" s="1"/>
  <c r="K186"/>
  <c r="I186"/>
  <c r="G186"/>
  <c r="T185"/>
  <c r="N185"/>
  <c r="O185" s="1"/>
  <c r="P185" s="1"/>
  <c r="K185"/>
  <c r="I185"/>
  <c r="G185"/>
  <c r="T184"/>
  <c r="N184"/>
  <c r="O184" s="1"/>
  <c r="L184" s="1"/>
  <c r="K184"/>
  <c r="I184"/>
  <c r="G184"/>
  <c r="T183"/>
  <c r="N183"/>
  <c r="O183" s="1"/>
  <c r="P183" s="1"/>
  <c r="K183"/>
  <c r="I183"/>
  <c r="G183"/>
  <c r="T182"/>
  <c r="N182"/>
  <c r="O182" s="1"/>
  <c r="P182" s="1"/>
  <c r="K182"/>
  <c r="I182"/>
  <c r="G182"/>
  <c r="T181"/>
  <c r="N181"/>
  <c r="O181" s="1"/>
  <c r="P181" s="1"/>
  <c r="K181"/>
  <c r="I181"/>
  <c r="G181"/>
  <c r="T180"/>
  <c r="N180"/>
  <c r="O180" s="1"/>
  <c r="L180" s="1"/>
  <c r="K180"/>
  <c r="I180"/>
  <c r="G180"/>
  <c r="T179"/>
  <c r="N179"/>
  <c r="O179" s="1"/>
  <c r="K179"/>
  <c r="I179"/>
  <c r="G179"/>
  <c r="T178"/>
  <c r="N178"/>
  <c r="O178" s="1"/>
  <c r="K178"/>
  <c r="I178"/>
  <c r="G178"/>
  <c r="T176"/>
  <c r="N176"/>
  <c r="O176" s="1"/>
  <c r="L176" s="1"/>
  <c r="K176"/>
  <c r="I176"/>
  <c r="G176"/>
  <c r="T175"/>
  <c r="N175"/>
  <c r="O175" s="1"/>
  <c r="K175"/>
  <c r="I175"/>
  <c r="G175"/>
  <c r="T174"/>
  <c r="N174"/>
  <c r="O174" s="1"/>
  <c r="K174"/>
  <c r="I174"/>
  <c r="G174"/>
  <c r="T173"/>
  <c r="N173"/>
  <c r="O173" s="1"/>
  <c r="L173" s="1"/>
  <c r="K173"/>
  <c r="I173"/>
  <c r="G173"/>
  <c r="T172"/>
  <c r="N172"/>
  <c r="O172" s="1"/>
  <c r="L172" s="1"/>
  <c r="K172"/>
  <c r="I172"/>
  <c r="G172"/>
  <c r="T171"/>
  <c r="N171"/>
  <c r="O171" s="1"/>
  <c r="P171" s="1"/>
  <c r="L171"/>
  <c r="K171"/>
  <c r="I171"/>
  <c r="G171"/>
  <c r="T170"/>
  <c r="N170"/>
  <c r="O170" s="1"/>
  <c r="P170" s="1"/>
  <c r="L170"/>
  <c r="K170"/>
  <c r="I170"/>
  <c r="G170"/>
  <c r="T169"/>
  <c r="N169"/>
  <c r="O169" s="1"/>
  <c r="K169"/>
  <c r="I169"/>
  <c r="G169"/>
  <c r="T168"/>
  <c r="N168"/>
  <c r="O168" s="1"/>
  <c r="K168"/>
  <c r="I168"/>
  <c r="G168"/>
  <c r="T167"/>
  <c r="N167"/>
  <c r="O167" s="1"/>
  <c r="P167" s="1"/>
  <c r="K167"/>
  <c r="I167"/>
  <c r="G167"/>
  <c r="T166"/>
  <c r="N166"/>
  <c r="O166" s="1"/>
  <c r="P166" s="1"/>
  <c r="K166"/>
  <c r="I166"/>
  <c r="G166"/>
  <c r="T165"/>
  <c r="N165"/>
  <c r="O165" s="1"/>
  <c r="K165"/>
  <c r="I165"/>
  <c r="G165"/>
  <c r="T164"/>
  <c r="N164"/>
  <c r="O164" s="1"/>
  <c r="P164" s="1"/>
  <c r="K164"/>
  <c r="I164"/>
  <c r="G164"/>
  <c r="T162"/>
  <c r="N162"/>
  <c r="O162" s="1"/>
  <c r="L162" s="1"/>
  <c r="K162"/>
  <c r="I162"/>
  <c r="G162"/>
  <c r="T161"/>
  <c r="N161"/>
  <c r="O161" s="1"/>
  <c r="L161" s="1"/>
  <c r="K161"/>
  <c r="I161"/>
  <c r="G161"/>
  <c r="T160"/>
  <c r="N160"/>
  <c r="O160" s="1"/>
  <c r="L160" s="1"/>
  <c r="K160"/>
  <c r="I160"/>
  <c r="G160"/>
  <c r="T159"/>
  <c r="N159"/>
  <c r="O159" s="1"/>
  <c r="K159"/>
  <c r="I159"/>
  <c r="G159"/>
  <c r="T158"/>
  <c r="N158"/>
  <c r="O158" s="1"/>
  <c r="K158"/>
  <c r="I158"/>
  <c r="G158"/>
  <c r="T157"/>
  <c r="N157"/>
  <c r="O157" s="1"/>
  <c r="L157" s="1"/>
  <c r="K157"/>
  <c r="I157"/>
  <c r="G157"/>
  <c r="T156"/>
  <c r="N156"/>
  <c r="O156" s="1"/>
  <c r="K156"/>
  <c r="I156"/>
  <c r="G156"/>
  <c r="T155"/>
  <c r="N155"/>
  <c r="O155" s="1"/>
  <c r="K155"/>
  <c r="I155"/>
  <c r="G155"/>
  <c r="T154"/>
  <c r="N154"/>
  <c r="O154" s="1"/>
  <c r="K154"/>
  <c r="I154"/>
  <c r="G154"/>
  <c r="T153"/>
  <c r="N153"/>
  <c r="O153" s="1"/>
  <c r="L153" s="1"/>
  <c r="K153"/>
  <c r="I153"/>
  <c r="G153"/>
  <c r="T152"/>
  <c r="N152"/>
  <c r="O152" s="1"/>
  <c r="L152" s="1"/>
  <c r="K152"/>
  <c r="I152"/>
  <c r="G152"/>
  <c r="T151"/>
  <c r="N151"/>
  <c r="O151" s="1"/>
  <c r="K151"/>
  <c r="I151"/>
  <c r="G151"/>
  <c r="T150"/>
  <c r="N150"/>
  <c r="O150" s="1"/>
  <c r="L150" s="1"/>
  <c r="K150"/>
  <c r="I150"/>
  <c r="G150"/>
  <c r="T149"/>
  <c r="N149"/>
  <c r="O149" s="1"/>
  <c r="L149" s="1"/>
  <c r="K149"/>
  <c r="I149"/>
  <c r="G149"/>
  <c r="T148"/>
  <c r="N148"/>
  <c r="O148" s="1"/>
  <c r="K148"/>
  <c r="I148"/>
  <c r="G148"/>
  <c r="T147"/>
  <c r="N147"/>
  <c r="O147" s="1"/>
  <c r="K147"/>
  <c r="I147"/>
  <c r="G147"/>
  <c r="T146"/>
  <c r="N146"/>
  <c r="O146" s="1"/>
  <c r="K146"/>
  <c r="I146"/>
  <c r="G146"/>
  <c r="T145"/>
  <c r="N145"/>
  <c r="O145" s="1"/>
  <c r="K145"/>
  <c r="I145"/>
  <c r="G145"/>
  <c r="T144"/>
  <c r="N144"/>
  <c r="O144" s="1"/>
  <c r="P144" s="1"/>
  <c r="K144"/>
  <c r="I144"/>
  <c r="G144"/>
  <c r="T143"/>
  <c r="N143"/>
  <c r="O143" s="1"/>
  <c r="P143" s="1"/>
  <c r="K143"/>
  <c r="I143"/>
  <c r="G143"/>
  <c r="T142"/>
  <c r="N142"/>
  <c r="O142" s="1"/>
  <c r="K142"/>
  <c r="I142"/>
  <c r="G142"/>
  <c r="T141"/>
  <c r="N141"/>
  <c r="O141" s="1"/>
  <c r="K141"/>
  <c r="I141"/>
  <c r="G141"/>
  <c r="T140"/>
  <c r="O140"/>
  <c r="L140" s="1"/>
  <c r="N140"/>
  <c r="K140"/>
  <c r="I140"/>
  <c r="G140"/>
  <c r="T138"/>
  <c r="N138"/>
  <c r="O138" s="1"/>
  <c r="L138" s="1"/>
  <c r="K138"/>
  <c r="I138"/>
  <c r="G138"/>
  <c r="T137"/>
  <c r="N137"/>
  <c r="O137" s="1"/>
  <c r="K137"/>
  <c r="I137"/>
  <c r="G137"/>
  <c r="T136"/>
  <c r="N136"/>
  <c r="O136" s="1"/>
  <c r="P136" s="1"/>
  <c r="K136"/>
  <c r="I136"/>
  <c r="G136"/>
  <c r="T135"/>
  <c r="N135"/>
  <c r="O135" s="1"/>
  <c r="L135" s="1"/>
  <c r="K135"/>
  <c r="I135"/>
  <c r="G135"/>
  <c r="T134"/>
  <c r="N134"/>
  <c r="O134" s="1"/>
  <c r="P134" s="1"/>
  <c r="K134"/>
  <c r="I134"/>
  <c r="G134"/>
  <c r="T133"/>
  <c r="N133"/>
  <c r="O133" s="1"/>
  <c r="L133" s="1"/>
  <c r="K133"/>
  <c r="I133"/>
  <c r="G133"/>
  <c r="T132"/>
  <c r="N132"/>
  <c r="O132" s="1"/>
  <c r="L132" s="1"/>
  <c r="K132"/>
  <c r="I132"/>
  <c r="G132"/>
  <c r="T131"/>
  <c r="N131"/>
  <c r="O131" s="1"/>
  <c r="K131"/>
  <c r="I131"/>
  <c r="G131"/>
  <c r="T130"/>
  <c r="N130"/>
  <c r="O130" s="1"/>
  <c r="K130"/>
  <c r="I130"/>
  <c r="G130"/>
  <c r="T129"/>
  <c r="N129"/>
  <c r="O129" s="1"/>
  <c r="K129"/>
  <c r="I129"/>
  <c r="G129"/>
  <c r="T128"/>
  <c r="N128"/>
  <c r="O128" s="1"/>
  <c r="L128" s="1"/>
  <c r="K128"/>
  <c r="I128"/>
  <c r="G128"/>
  <c r="T127"/>
  <c r="N127"/>
  <c r="O127" s="1"/>
  <c r="L127" s="1"/>
  <c r="K127"/>
  <c r="I127"/>
  <c r="G127"/>
  <c r="T126"/>
  <c r="N126"/>
  <c r="O126" s="1"/>
  <c r="K126"/>
  <c r="I126"/>
  <c r="G126"/>
  <c r="T125"/>
  <c r="N125"/>
  <c r="O125" s="1"/>
  <c r="P125" s="1"/>
  <c r="K125"/>
  <c r="I125"/>
  <c r="G125"/>
  <c r="T124"/>
  <c r="N124"/>
  <c r="O124" s="1"/>
  <c r="L124" s="1"/>
  <c r="K124"/>
  <c r="I124"/>
  <c r="G124"/>
  <c r="T123"/>
  <c r="N123"/>
  <c r="O123" s="1"/>
  <c r="L123" s="1"/>
  <c r="K123"/>
  <c r="I123"/>
  <c r="G123"/>
  <c r="T122"/>
  <c r="N122"/>
  <c r="O122" s="1"/>
  <c r="L122" s="1"/>
  <c r="K122"/>
  <c r="I122"/>
  <c r="G122"/>
  <c r="T121"/>
  <c r="N121"/>
  <c r="O121" s="1"/>
  <c r="K121"/>
  <c r="I121"/>
  <c r="G121"/>
  <c r="T120"/>
  <c r="N120"/>
  <c r="O120" s="1"/>
  <c r="L120" s="1"/>
  <c r="K120"/>
  <c r="I120"/>
  <c r="G120"/>
  <c r="T119"/>
  <c r="N119"/>
  <c r="O119" s="1"/>
  <c r="K119"/>
  <c r="I119"/>
  <c r="G119"/>
  <c r="T118"/>
  <c r="N118"/>
  <c r="O118" s="1"/>
  <c r="K118"/>
  <c r="I118"/>
  <c r="G118"/>
  <c r="T117"/>
  <c r="N117"/>
  <c r="O117" s="1"/>
  <c r="K117"/>
  <c r="I117"/>
  <c r="G117"/>
  <c r="T115"/>
  <c r="N115"/>
  <c r="O115" s="1"/>
  <c r="L115" s="1"/>
  <c r="K115"/>
  <c r="I115"/>
  <c r="G115"/>
  <c r="T114"/>
  <c r="N114"/>
  <c r="O114" s="1"/>
  <c r="K114"/>
  <c r="I114"/>
  <c r="G114"/>
  <c r="T113"/>
  <c r="N113"/>
  <c r="O113" s="1"/>
  <c r="L113" s="1"/>
  <c r="K113"/>
  <c r="I113"/>
  <c r="G113"/>
  <c r="T112"/>
  <c r="N112"/>
  <c r="O112" s="1"/>
  <c r="K112"/>
  <c r="I112"/>
  <c r="G112"/>
  <c r="T111"/>
  <c r="N111"/>
  <c r="O111" s="1"/>
  <c r="K111"/>
  <c r="I111"/>
  <c r="G111"/>
  <c r="T110"/>
  <c r="N110"/>
  <c r="O110" s="1"/>
  <c r="L110" s="1"/>
  <c r="K110"/>
  <c r="I110"/>
  <c r="G110"/>
  <c r="T109"/>
  <c r="N109"/>
  <c r="O109" s="1"/>
  <c r="K109"/>
  <c r="I109"/>
  <c r="G109"/>
  <c r="T108"/>
  <c r="N108"/>
  <c r="O108" s="1"/>
  <c r="K108"/>
  <c r="I108"/>
  <c r="G108"/>
  <c r="T107"/>
  <c r="N107"/>
  <c r="O107" s="1"/>
  <c r="K107"/>
  <c r="I107"/>
  <c r="G107"/>
  <c r="T106"/>
  <c r="N106"/>
  <c r="O106" s="1"/>
  <c r="K106"/>
  <c r="I106"/>
  <c r="G106"/>
  <c r="T105"/>
  <c r="N105"/>
  <c r="O105" s="1"/>
  <c r="K105"/>
  <c r="H19" i="2" s="1"/>
  <c r="I105" i="3"/>
  <c r="G105"/>
  <c r="F19" i="2" s="1"/>
  <c r="T103" i="3"/>
  <c r="N103"/>
  <c r="O103" s="1"/>
  <c r="K103"/>
  <c r="I103"/>
  <c r="G103"/>
  <c r="T102"/>
  <c r="N102"/>
  <c r="O102" s="1"/>
  <c r="L102" s="1"/>
  <c r="K102"/>
  <c r="I102"/>
  <c r="G102"/>
  <c r="T101"/>
  <c r="N101"/>
  <c r="O101" s="1"/>
  <c r="K101"/>
  <c r="I101"/>
  <c r="G101"/>
  <c r="T100"/>
  <c r="N100"/>
  <c r="O100" s="1"/>
  <c r="P100" s="1"/>
  <c r="K100"/>
  <c r="I100"/>
  <c r="G100"/>
  <c r="T99"/>
  <c r="N99"/>
  <c r="O99" s="1"/>
  <c r="P99" s="1"/>
  <c r="K99"/>
  <c r="I99"/>
  <c r="G99"/>
  <c r="T98"/>
  <c r="N98"/>
  <c r="O98" s="1"/>
  <c r="P98" s="1"/>
  <c r="K98"/>
  <c r="I98"/>
  <c r="G98"/>
  <c r="T97"/>
  <c r="N97"/>
  <c r="O97" s="1"/>
  <c r="K97"/>
  <c r="I97"/>
  <c r="G97"/>
  <c r="T96"/>
  <c r="N96"/>
  <c r="O96" s="1"/>
  <c r="L96" s="1"/>
  <c r="K96"/>
  <c r="I96"/>
  <c r="G96"/>
  <c r="T95"/>
  <c r="N95"/>
  <c r="O95" s="1"/>
  <c r="P95" s="1"/>
  <c r="K95"/>
  <c r="I95"/>
  <c r="G95"/>
  <c r="T94"/>
  <c r="N94"/>
  <c r="O94" s="1"/>
  <c r="P94" s="1"/>
  <c r="K94"/>
  <c r="I94"/>
  <c r="G94"/>
  <c r="T93"/>
  <c r="N93"/>
  <c r="O93" s="1"/>
  <c r="P93" s="1"/>
  <c r="K93"/>
  <c r="I93"/>
  <c r="G93"/>
  <c r="T92"/>
  <c r="N92"/>
  <c r="O92" s="1"/>
  <c r="L92" s="1"/>
  <c r="K92"/>
  <c r="I92"/>
  <c r="G92"/>
  <c r="T91"/>
  <c r="N91"/>
  <c r="O91" s="1"/>
  <c r="L91" s="1"/>
  <c r="K91"/>
  <c r="I91"/>
  <c r="G91"/>
  <c r="T90"/>
  <c r="N90"/>
  <c r="O90" s="1"/>
  <c r="K90"/>
  <c r="I90"/>
  <c r="G90"/>
  <c r="T89"/>
  <c r="N89"/>
  <c r="O89" s="1"/>
  <c r="K89"/>
  <c r="I89"/>
  <c r="G89"/>
  <c r="T88"/>
  <c r="N88"/>
  <c r="O88" s="1"/>
  <c r="K88"/>
  <c r="I88"/>
  <c r="G88"/>
  <c r="T87"/>
  <c r="N87"/>
  <c r="O87" s="1"/>
  <c r="L87" s="1"/>
  <c r="K87"/>
  <c r="I87"/>
  <c r="G87"/>
  <c r="T86"/>
  <c r="N86"/>
  <c r="O86" s="1"/>
  <c r="L86" s="1"/>
  <c r="K86"/>
  <c r="I86"/>
  <c r="G86"/>
  <c r="T85"/>
  <c r="N85"/>
  <c r="O85" s="1"/>
  <c r="K85"/>
  <c r="I85"/>
  <c r="G85"/>
  <c r="T84"/>
  <c r="N84"/>
  <c r="O84" s="1"/>
  <c r="K84"/>
  <c r="I84"/>
  <c r="G84"/>
  <c r="T83"/>
  <c r="N83"/>
  <c r="O83" s="1"/>
  <c r="P83" s="1"/>
  <c r="K83"/>
  <c r="H18" i="2" s="1"/>
  <c r="I83" i="3"/>
  <c r="G83"/>
  <c r="F18" i="2" s="1"/>
  <c r="T81" i="3"/>
  <c r="O81"/>
  <c r="L81" s="1"/>
  <c r="K81"/>
  <c r="I81"/>
  <c r="G81"/>
  <c r="T80"/>
  <c r="O80"/>
  <c r="K80"/>
  <c r="I80"/>
  <c r="G80"/>
  <c r="T79"/>
  <c r="N79"/>
  <c r="O79" s="1"/>
  <c r="L79" s="1"/>
  <c r="K79"/>
  <c r="I79"/>
  <c r="G79"/>
  <c r="T78"/>
  <c r="N78"/>
  <c r="O78" s="1"/>
  <c r="L78" s="1"/>
  <c r="K78"/>
  <c r="I78"/>
  <c r="G78"/>
  <c r="T77"/>
  <c r="N77"/>
  <c r="O77" s="1"/>
  <c r="L77" s="1"/>
  <c r="K77"/>
  <c r="I77"/>
  <c r="G77"/>
  <c r="T76"/>
  <c r="N76"/>
  <c r="O76" s="1"/>
  <c r="L76" s="1"/>
  <c r="K76"/>
  <c r="I76"/>
  <c r="G76"/>
  <c r="T75"/>
  <c r="N75"/>
  <c r="O75" s="1"/>
  <c r="K75"/>
  <c r="I75"/>
  <c r="G75"/>
  <c r="T74"/>
  <c r="N74"/>
  <c r="O74" s="1"/>
  <c r="K74"/>
  <c r="I74"/>
  <c r="G74"/>
  <c r="T73"/>
  <c r="N73"/>
  <c r="O73" s="1"/>
  <c r="P73" s="1"/>
  <c r="K73"/>
  <c r="I73"/>
  <c r="G73"/>
  <c r="T72"/>
  <c r="N72"/>
  <c r="O72" s="1"/>
  <c r="L72" s="1"/>
  <c r="K72"/>
  <c r="I72"/>
  <c r="G72"/>
  <c r="T71"/>
  <c r="N71"/>
  <c r="O71" s="1"/>
  <c r="L71" s="1"/>
  <c r="K71"/>
  <c r="I71"/>
  <c r="G71"/>
  <c r="T70"/>
  <c r="N70"/>
  <c r="O70" s="1"/>
  <c r="K70"/>
  <c r="I70"/>
  <c r="G70"/>
  <c r="T69"/>
  <c r="N69"/>
  <c r="O69" s="1"/>
  <c r="K69"/>
  <c r="I69"/>
  <c r="G69"/>
  <c r="T68"/>
  <c r="N68"/>
  <c r="O68" s="1"/>
  <c r="L68" s="1"/>
  <c r="K68"/>
  <c r="I68"/>
  <c r="G68"/>
  <c r="T67"/>
  <c r="N67"/>
  <c r="O67" s="1"/>
  <c r="L67" s="1"/>
  <c r="K67"/>
  <c r="I67"/>
  <c r="G67"/>
  <c r="T66"/>
  <c r="N66"/>
  <c r="O66" s="1"/>
  <c r="K66"/>
  <c r="I66"/>
  <c r="G66"/>
  <c r="T65"/>
  <c r="N65"/>
  <c r="O65" s="1"/>
  <c r="K65"/>
  <c r="I65"/>
  <c r="G65"/>
  <c r="T64"/>
  <c r="N64"/>
  <c r="O64" s="1"/>
  <c r="P64" s="1"/>
  <c r="K64"/>
  <c r="I64"/>
  <c r="G64"/>
  <c r="T63"/>
  <c r="N63"/>
  <c r="O63" s="1"/>
  <c r="P63" s="1"/>
  <c r="K63"/>
  <c r="I63"/>
  <c r="G63"/>
  <c r="T62"/>
  <c r="N62"/>
  <c r="O62" s="1"/>
  <c r="L62" s="1"/>
  <c r="K62"/>
  <c r="I62"/>
  <c r="G62"/>
  <c r="T61"/>
  <c r="N61"/>
  <c r="O61" s="1"/>
  <c r="L61" s="1"/>
  <c r="K61"/>
  <c r="I61"/>
  <c r="G61"/>
  <c r="T60"/>
  <c r="N60"/>
  <c r="O60" s="1"/>
  <c r="K60"/>
  <c r="I60"/>
  <c r="G60"/>
  <c r="T59"/>
  <c r="N59"/>
  <c r="O59" s="1"/>
  <c r="K59"/>
  <c r="I59"/>
  <c r="G59"/>
  <c r="T58"/>
  <c r="O58"/>
  <c r="N58"/>
  <c r="K58"/>
  <c r="I58"/>
  <c r="G58"/>
  <c r="T57"/>
  <c r="N57"/>
  <c r="O57" s="1"/>
  <c r="K57"/>
  <c r="I57"/>
  <c r="G57"/>
  <c r="T56"/>
  <c r="N56"/>
  <c r="O56" s="1"/>
  <c r="K56"/>
  <c r="I56"/>
  <c r="G56"/>
  <c r="T55"/>
  <c r="N55"/>
  <c r="O55" s="1"/>
  <c r="K55"/>
  <c r="I55"/>
  <c r="G55"/>
  <c r="T54"/>
  <c r="N54"/>
  <c r="O54" s="1"/>
  <c r="L54" s="1"/>
  <c r="K54"/>
  <c r="I54"/>
  <c r="G54"/>
  <c r="T53"/>
  <c r="N53"/>
  <c r="O53" s="1"/>
  <c r="L53" s="1"/>
  <c r="K53"/>
  <c r="I53"/>
  <c r="G53"/>
  <c r="T52"/>
  <c r="N52"/>
  <c r="O52" s="1"/>
  <c r="K52"/>
  <c r="I52"/>
  <c r="G52"/>
  <c r="T51"/>
  <c r="N51"/>
  <c r="O51" s="1"/>
  <c r="K51"/>
  <c r="I51"/>
  <c r="G51"/>
  <c r="T50"/>
  <c r="N50"/>
  <c r="O50" s="1"/>
  <c r="K50"/>
  <c r="I50"/>
  <c r="G50"/>
  <c r="T49"/>
  <c r="N49"/>
  <c r="O49" s="1"/>
  <c r="K49"/>
  <c r="I49"/>
  <c r="G49"/>
  <c r="T48"/>
  <c r="N48"/>
  <c r="O48" s="1"/>
  <c r="L48" s="1"/>
  <c r="K48"/>
  <c r="I48"/>
  <c r="G48"/>
  <c r="T47"/>
  <c r="N47"/>
  <c r="O47" s="1"/>
  <c r="K47"/>
  <c r="I47"/>
  <c r="G47"/>
  <c r="T46"/>
  <c r="N46"/>
  <c r="O46" s="1"/>
  <c r="K46"/>
  <c r="I46"/>
  <c r="G46"/>
  <c r="T45"/>
  <c r="N45"/>
  <c r="O45" s="1"/>
  <c r="K45"/>
  <c r="I45"/>
  <c r="G45"/>
  <c r="T44"/>
  <c r="N44"/>
  <c r="O44" s="1"/>
  <c r="L44" s="1"/>
  <c r="K44"/>
  <c r="I44"/>
  <c r="G44"/>
  <c r="T43"/>
  <c r="N43"/>
  <c r="O43" s="1"/>
  <c r="K43"/>
  <c r="I43"/>
  <c r="G43"/>
  <c r="T42"/>
  <c r="N42"/>
  <c r="O42" s="1"/>
  <c r="K42"/>
  <c r="I42"/>
  <c r="G42"/>
  <c r="T41"/>
  <c r="N41"/>
  <c r="O41" s="1"/>
  <c r="K41"/>
  <c r="I41"/>
  <c r="G41"/>
  <c r="T40"/>
  <c r="N40"/>
  <c r="O40" s="1"/>
  <c r="K40"/>
  <c r="I40"/>
  <c r="G40"/>
  <c r="T39"/>
  <c r="N39"/>
  <c r="O39" s="1"/>
  <c r="K39"/>
  <c r="I39"/>
  <c r="G39"/>
  <c r="T38"/>
  <c r="N38"/>
  <c r="O38" s="1"/>
  <c r="P38" s="1"/>
  <c r="K38"/>
  <c r="I38"/>
  <c r="G38"/>
  <c r="T37"/>
  <c r="N37"/>
  <c r="O37" s="1"/>
  <c r="L37" s="1"/>
  <c r="K37"/>
  <c r="I37"/>
  <c r="G37"/>
  <c r="T36"/>
  <c r="N36"/>
  <c r="O36" s="1"/>
  <c r="P36" s="1"/>
  <c r="L36"/>
  <c r="K36"/>
  <c r="I36"/>
  <c r="G36"/>
  <c r="T35"/>
  <c r="N35"/>
  <c r="O35" s="1"/>
  <c r="L35" s="1"/>
  <c r="K35"/>
  <c r="I35"/>
  <c r="G35"/>
  <c r="T34"/>
  <c r="N34"/>
  <c r="O34" s="1"/>
  <c r="L34" s="1"/>
  <c r="K34"/>
  <c r="I34"/>
  <c r="G34"/>
  <c r="T33"/>
  <c r="N33"/>
  <c r="O33" s="1"/>
  <c r="L33" s="1"/>
  <c r="K33"/>
  <c r="I33"/>
  <c r="G33"/>
  <c r="T32"/>
  <c r="N32"/>
  <c r="O32" s="1"/>
  <c r="K32"/>
  <c r="I32"/>
  <c r="G32"/>
  <c r="T31"/>
  <c r="N31"/>
  <c r="O31" s="1"/>
  <c r="K31"/>
  <c r="I31"/>
  <c r="G31"/>
  <c r="T30"/>
  <c r="N30"/>
  <c r="O30" s="1"/>
  <c r="P30" s="1"/>
  <c r="K30"/>
  <c r="I30"/>
  <c r="G30"/>
  <c r="T29"/>
  <c r="N29"/>
  <c r="O29" s="1"/>
  <c r="K29"/>
  <c r="I29"/>
  <c r="G29"/>
  <c r="T28"/>
  <c r="N28"/>
  <c r="O28" s="1"/>
  <c r="P28" s="1"/>
  <c r="K28"/>
  <c r="I28"/>
  <c r="G28"/>
  <c r="T27"/>
  <c r="N27"/>
  <c r="O27" s="1"/>
  <c r="P27" s="1"/>
  <c r="K27"/>
  <c r="I27"/>
  <c r="G27"/>
  <c r="T26"/>
  <c r="N26"/>
  <c r="O26" s="1"/>
  <c r="L26" s="1"/>
  <c r="K26"/>
  <c r="I26"/>
  <c r="G26"/>
  <c r="T25"/>
  <c r="N25"/>
  <c r="O25" s="1"/>
  <c r="K25"/>
  <c r="I25"/>
  <c r="G25"/>
  <c r="T24"/>
  <c r="N24"/>
  <c r="O24" s="1"/>
  <c r="L24" s="1"/>
  <c r="K24"/>
  <c r="I24"/>
  <c r="G24"/>
  <c r="T23"/>
  <c r="N23"/>
  <c r="O23" s="1"/>
  <c r="K23"/>
  <c r="I23"/>
  <c r="G23"/>
  <c r="T22"/>
  <c r="N22"/>
  <c r="O22" s="1"/>
  <c r="K22"/>
  <c r="I22"/>
  <c r="G22"/>
  <c r="T21"/>
  <c r="N21"/>
  <c r="O21" s="1"/>
  <c r="L21" s="1"/>
  <c r="K21"/>
  <c r="I21"/>
  <c r="G21"/>
  <c r="T20"/>
  <c r="N20"/>
  <c r="O20" s="1"/>
  <c r="L20" s="1"/>
  <c r="K20"/>
  <c r="I20"/>
  <c r="G20"/>
  <c r="T19"/>
  <c r="N19"/>
  <c r="O19" s="1"/>
  <c r="K19"/>
  <c r="I19"/>
  <c r="G19"/>
  <c r="T18"/>
  <c r="N18"/>
  <c r="O18" s="1"/>
  <c r="K18"/>
  <c r="I18"/>
  <c r="G18"/>
  <c r="T17"/>
  <c r="N17"/>
  <c r="O17" s="1"/>
  <c r="K17"/>
  <c r="I17"/>
  <c r="G17"/>
  <c r="T16"/>
  <c r="N16"/>
  <c r="O16" s="1"/>
  <c r="L16" s="1"/>
  <c r="K16"/>
  <c r="I16"/>
  <c r="G16"/>
  <c r="T15"/>
  <c r="N15"/>
  <c r="O15" s="1"/>
  <c r="K15"/>
  <c r="I15"/>
  <c r="G15"/>
  <c r="T14"/>
  <c r="N14"/>
  <c r="O14" s="1"/>
  <c r="L14" s="1"/>
  <c r="K14"/>
  <c r="I14"/>
  <c r="G14"/>
  <c r="T13"/>
  <c r="N13"/>
  <c r="O13" s="1"/>
  <c r="K13"/>
  <c r="H17" i="2" s="1"/>
  <c r="H21" s="1"/>
  <c r="I13" i="3"/>
  <c r="G13"/>
  <c r="F17" i="2" s="1"/>
  <c r="F21" s="1"/>
  <c r="S5" i="3"/>
  <c r="P155" l="1"/>
  <c r="L155"/>
  <c r="G17" i="2"/>
  <c r="L63" i="3"/>
  <c r="G18" i="2"/>
  <c r="L94" i="3"/>
  <c r="L99"/>
  <c r="G19" i="2"/>
  <c r="L134" i="3"/>
  <c r="P152"/>
  <c r="L182"/>
  <c r="L185"/>
  <c r="G20" i="2"/>
  <c r="P245" i="3"/>
  <c r="L250"/>
  <c r="L119"/>
  <c r="P119"/>
  <c r="P154"/>
  <c r="L154"/>
  <c r="P156"/>
  <c r="L156"/>
  <c r="L15"/>
  <c r="P15"/>
  <c r="P25"/>
  <c r="L25"/>
  <c r="L52"/>
  <c r="P52"/>
  <c r="L90"/>
  <c r="P90"/>
  <c r="L112"/>
  <c r="P112"/>
  <c r="L131"/>
  <c r="P131"/>
  <c r="L178"/>
  <c r="P178"/>
  <c r="L28"/>
  <c r="P81"/>
  <c r="L93"/>
  <c r="P110"/>
  <c r="P135"/>
  <c r="L181"/>
  <c r="L199"/>
  <c r="P241"/>
  <c r="P255"/>
  <c r="L27"/>
  <c r="L38"/>
  <c r="L64"/>
  <c r="L73"/>
  <c r="P76"/>
  <c r="P79"/>
  <c r="L83"/>
  <c r="P86"/>
  <c r="L95"/>
  <c r="P102"/>
  <c r="P113"/>
  <c r="L125"/>
  <c r="P127"/>
  <c r="L136"/>
  <c r="P140"/>
  <c r="L143"/>
  <c r="L144"/>
  <c r="L164"/>
  <c r="L166"/>
  <c r="L167"/>
  <c r="P173"/>
  <c r="P180"/>
  <c r="L183"/>
  <c r="L186"/>
  <c r="L189"/>
  <c r="P198"/>
  <c r="L200"/>
  <c r="P207"/>
  <c r="P216"/>
  <c r="L222"/>
  <c r="L230"/>
  <c r="P231"/>
  <c r="P232"/>
  <c r="P233"/>
  <c r="P234"/>
  <c r="P235"/>
  <c r="P236"/>
  <c r="P237"/>
  <c r="L242"/>
  <c r="P251"/>
  <c r="P253"/>
  <c r="L262"/>
  <c r="P18"/>
  <c r="L18"/>
  <c r="L41"/>
  <c r="P41"/>
  <c r="L51"/>
  <c r="P51"/>
  <c r="L59"/>
  <c r="P59"/>
  <c r="L66"/>
  <c r="P66"/>
  <c r="L75"/>
  <c r="P75"/>
  <c r="L85"/>
  <c r="P85"/>
  <c r="L130"/>
  <c r="P130"/>
  <c r="L151"/>
  <c r="P151"/>
  <c r="L19"/>
  <c r="P19"/>
  <c r="L22"/>
  <c r="P22"/>
  <c r="P31"/>
  <c r="L31"/>
  <c r="L42"/>
  <c r="P42"/>
  <c r="L45"/>
  <c r="P45"/>
  <c r="L57"/>
  <c r="P57"/>
  <c r="L70"/>
  <c r="P70"/>
  <c r="L101"/>
  <c r="P101"/>
  <c r="P105"/>
  <c r="L105"/>
  <c r="L118"/>
  <c r="P118"/>
  <c r="L23"/>
  <c r="P23"/>
  <c r="L29"/>
  <c r="P29"/>
  <c r="L32"/>
  <c r="P32"/>
  <c r="L39"/>
  <c r="P39"/>
  <c r="L43"/>
  <c r="P43"/>
  <c r="L46"/>
  <c r="P46"/>
  <c r="L49"/>
  <c r="P49"/>
  <c r="L89"/>
  <c r="P89"/>
  <c r="L121"/>
  <c r="P121"/>
  <c r="P13"/>
  <c r="L13"/>
  <c r="P40"/>
  <c r="L40"/>
  <c r="L47"/>
  <c r="P47"/>
  <c r="L50"/>
  <c r="P50"/>
  <c r="P145"/>
  <c r="L145"/>
  <c r="P168"/>
  <c r="L168"/>
  <c r="L175"/>
  <c r="P175"/>
  <c r="L17"/>
  <c r="P17"/>
  <c r="L56"/>
  <c r="P56"/>
  <c r="L58"/>
  <c r="P58"/>
  <c r="L60"/>
  <c r="P60"/>
  <c r="L65"/>
  <c r="P65"/>
  <c r="L69"/>
  <c r="P69"/>
  <c r="L108"/>
  <c r="P108"/>
  <c r="L114"/>
  <c r="P114"/>
  <c r="L137"/>
  <c r="P137"/>
  <c r="L148"/>
  <c r="P148"/>
  <c r="L159"/>
  <c r="P159"/>
  <c r="L202"/>
  <c r="P202"/>
  <c r="L208"/>
  <c r="P208"/>
  <c r="L248"/>
  <c r="P248"/>
  <c r="L256"/>
  <c r="P256"/>
  <c r="P14"/>
  <c r="P20"/>
  <c r="P26"/>
  <c r="P33"/>
  <c r="P34"/>
  <c r="P37"/>
  <c r="P44"/>
  <c r="P48"/>
  <c r="P54"/>
  <c r="P62"/>
  <c r="P67"/>
  <c r="P71"/>
  <c r="L80"/>
  <c r="P80"/>
  <c r="P92"/>
  <c r="P96"/>
  <c r="L103"/>
  <c r="P103"/>
  <c r="P106"/>
  <c r="L106"/>
  <c r="L111"/>
  <c r="P111"/>
  <c r="P122"/>
  <c r="P124"/>
  <c r="L126"/>
  <c r="P126"/>
  <c r="L142"/>
  <c r="P142"/>
  <c r="P146"/>
  <c r="L146"/>
  <c r="P157"/>
  <c r="L174"/>
  <c r="P174"/>
  <c r="P184"/>
  <c r="L203"/>
  <c r="P203"/>
  <c r="P215"/>
  <c r="P217"/>
  <c r="P224"/>
  <c r="L228"/>
  <c r="P228"/>
  <c r="P16"/>
  <c r="L30"/>
  <c r="P53"/>
  <c r="L55"/>
  <c r="P55"/>
  <c r="P78"/>
  <c r="P87"/>
  <c r="P91"/>
  <c r="L97"/>
  <c r="P97"/>
  <c r="L107"/>
  <c r="P107"/>
  <c r="L109"/>
  <c r="P109"/>
  <c r="P115"/>
  <c r="P128"/>
  <c r="L147"/>
  <c r="P147"/>
  <c r="L158"/>
  <c r="P158"/>
  <c r="P161"/>
  <c r="P172"/>
  <c r="P176"/>
  <c r="L179"/>
  <c r="P179"/>
  <c r="P188"/>
  <c r="P196"/>
  <c r="L210"/>
  <c r="P210"/>
  <c r="P213"/>
  <c r="P220"/>
  <c r="L220"/>
  <c r="P239"/>
  <c r="L239"/>
  <c r="P243"/>
  <c r="L246"/>
  <c r="P246"/>
  <c r="L258"/>
  <c r="P258"/>
  <c r="P261"/>
  <c r="P21"/>
  <c r="P24"/>
  <c r="P35"/>
  <c r="P61"/>
  <c r="P68"/>
  <c r="P72"/>
  <c r="L74"/>
  <c r="P74"/>
  <c r="P77"/>
  <c r="L84"/>
  <c r="P84"/>
  <c r="L88"/>
  <c r="P88"/>
  <c r="L98"/>
  <c r="L100"/>
  <c r="L117"/>
  <c r="P117"/>
  <c r="L129"/>
  <c r="P129"/>
  <c r="P132"/>
  <c r="P138"/>
  <c r="L141"/>
  <c r="P141"/>
  <c r="P149"/>
  <c r="P160"/>
  <c r="L165"/>
  <c r="P165"/>
  <c r="P169"/>
  <c r="L169"/>
  <c r="L187"/>
  <c r="P193"/>
  <c r="L211"/>
  <c r="P211"/>
  <c r="L221"/>
  <c r="P221"/>
  <c r="L259"/>
  <c r="P259"/>
  <c r="L197"/>
  <c r="C20" i="2" s="1"/>
  <c r="D20" s="1"/>
  <c r="E20" s="1"/>
  <c r="P197" i="3"/>
  <c r="L206"/>
  <c r="P206"/>
  <c r="L214"/>
  <c r="P214"/>
  <c r="L225"/>
  <c r="P225"/>
  <c r="L244"/>
  <c r="P244"/>
  <c r="L254"/>
  <c r="P254"/>
  <c r="P263"/>
  <c r="P120"/>
  <c r="P123"/>
  <c r="P133"/>
  <c r="P150"/>
  <c r="P153"/>
  <c r="P162"/>
  <c r="P195"/>
  <c r="P201"/>
  <c r="L204"/>
  <c r="P204"/>
  <c r="P209"/>
  <c r="L212"/>
  <c r="P212"/>
  <c r="P218"/>
  <c r="P223"/>
  <c r="P229"/>
  <c r="P247"/>
  <c r="P257"/>
  <c r="L260"/>
  <c r="P260"/>
  <c r="S4"/>
  <c r="S6"/>
  <c r="S7"/>
  <c r="G21" i="2" l="1"/>
  <c r="C18"/>
  <c r="D18" s="1"/>
  <c r="E18" s="1"/>
  <c r="C17"/>
  <c r="C19"/>
  <c r="D19" s="1"/>
  <c r="E19" s="1"/>
  <c r="O8" i="3"/>
  <c r="O9" s="1"/>
  <c r="D17" i="2" l="1"/>
  <c r="C21"/>
  <c r="E17" l="1"/>
  <c r="E21" s="1"/>
  <c r="D21"/>
</calcChain>
</file>

<file path=xl/sharedStrings.xml><?xml version="1.0" encoding="utf-8"?>
<sst xmlns="http://schemas.openxmlformats.org/spreadsheetml/2006/main" count="792" uniqueCount="313">
  <si>
    <t>Ассортимент продукции Dynacoat</t>
  </si>
  <si>
    <t xml:space="preserve"> Cкидка на смесительную систему (%)</t>
  </si>
  <si>
    <t>Объем заказа (л.)</t>
  </si>
  <si>
    <t xml:space="preserve"> Cкидка на расходные ЛКМ (%)</t>
  </si>
  <si>
    <t>Кол-во позиций</t>
  </si>
  <si>
    <t>Желаемая дата отгрузки</t>
  </si>
  <si>
    <t xml:space="preserve"> Вес нетто (кг)*</t>
  </si>
  <si>
    <t xml:space="preserve"> Вес брутто (кг)*</t>
  </si>
  <si>
    <t>Стоимость заказа,  евро без НДС</t>
  </si>
  <si>
    <t>Итого стоимость заказа, евро с НДС</t>
  </si>
  <si>
    <t xml:space="preserve">*Выберите нужную категорию товара и заполните желтые ячейки </t>
  </si>
  <si>
    <t>ГруппаДляСводной</t>
  </si>
  <si>
    <t xml:space="preserve">Статус
позиции
на складе* </t>
  </si>
  <si>
    <t xml:space="preserve">Артикул
(SAP) </t>
  </si>
  <si>
    <t>Наименование</t>
  </si>
  <si>
    <t>Цена по Единому Прейску-
ранту (Евро без НДС, шт.)</t>
  </si>
  <si>
    <t>Pack
size</t>
  </si>
  <si>
    <t>Total litres</t>
  </si>
  <si>
    <t>(A) Gross weight per item</t>
  </si>
  <si>
    <t>(B) Total weight gross</t>
  </si>
  <si>
    <t>(C) Nett weight per item</t>
  </si>
  <si>
    <t>(D) Total weight Nett</t>
  </si>
  <si>
    <t>Order value per line</t>
  </si>
  <si>
    <t>Pallet Q-ty</t>
  </si>
  <si>
    <t>Скидка,
 %</t>
  </si>
  <si>
    <t>Цена
нетто 
(Евро,
без НДС)</t>
  </si>
  <si>
    <t>Цена
нетто 
(Евро,
с НДС)</t>
  </si>
  <si>
    <t>Кол-во 
в упаковке
(шт.)</t>
  </si>
  <si>
    <t>Мин. заказ
(шт.)</t>
  </si>
  <si>
    <t>Заказ 
(шт.)</t>
  </si>
  <si>
    <t>БАЗОВЫЕ ЭМАЛИ DYNACOAT BASECOAT PRO</t>
  </si>
  <si>
    <t>Базовые эмали Dynacoat Basecoat PRO</t>
  </si>
  <si>
    <t>SKU</t>
  </si>
  <si>
    <t>Dynacoat Basecoat Pro 4000 Connecter 3,75 л.</t>
  </si>
  <si>
    <t>Dynacoat Basecoat Pro 4000 Connecter 20 л.</t>
  </si>
  <si>
    <t>Dynacoat Basecoat Pro 4010 Transparency Enhancer 1 л.</t>
  </si>
  <si>
    <t>Dynacoat Basecoat Pro 4100 White 1 л.</t>
  </si>
  <si>
    <t>Dynacoat Basecoat Pro 4200 White High Strength 3,75 л.</t>
  </si>
  <si>
    <t>Dynacoat Basecoat Pro 4800 Deep Black 3,75 л.</t>
  </si>
  <si>
    <t>Dynacoat Basecoat Pro 4840 Mixing Black 1 л.</t>
  </si>
  <si>
    <t>Dynacoat Basecoat Pro 4840 Mixing Black 3,75 л.</t>
  </si>
  <si>
    <t>Dynacoat Basecoat Pro 4110 Flop Controller 3,75 л.</t>
  </si>
  <si>
    <t>Dynacoat Basecoat Pro 4120 Flop Controller Extra Strong 1 л.</t>
  </si>
  <si>
    <t>Dynacoat Basecoat Pro 4106 White Transparent 1 л.</t>
  </si>
  <si>
    <t>Dynacoat Basecoat Pro 4198 Graphite 1 л.</t>
  </si>
  <si>
    <t>Dynacoat Basecoat Pro 4233 Red (Orange) 1 л.</t>
  </si>
  <si>
    <t>Dynacoat Basecoat Pro 4230 Red (Orange) Transp. 1 л.</t>
  </si>
  <si>
    <t>Dynacoat Basecoat Pro 4232 Red (Orange) Transp. 1 л.</t>
  </si>
  <si>
    <t>Dynacoat Basecoat Pro 4236 Red (Orange) 1 л.</t>
  </si>
  <si>
    <t>Dynacoat Basecoat Pro 4203 Red (Violet) Transp. 1 л.</t>
  </si>
  <si>
    <t>Dynacoat Basecoat Pro 4206 Red (Violet) Transp. 1 л.</t>
  </si>
  <si>
    <t>Dynacoat Basecoat Pro 4246 Orange (Red) 1 л.</t>
  </si>
  <si>
    <t>Dynacoat Basecoat Pro 4248 Red (Orange) Transp. 1 л.</t>
  </si>
  <si>
    <t>Dynacoat Basecoat Pro 4243 Orange (Yellow) 1 л.</t>
  </si>
  <si>
    <t>Dynacoat Basecoat Pro 4452 Yellow (Green) Transp. 1 л.</t>
  </si>
  <si>
    <t>Dynacoat Basecoat Pro 4400 Yellow (Orange) Transp. 1 л.</t>
  </si>
  <si>
    <t>Dynacoat Basecoat Pro 4434 Yellow (Orange) 1 л.</t>
  </si>
  <si>
    <t>Dynacoat Basecoat Pro 4435 Yellow (Orange) Transp. 1 л.</t>
  </si>
  <si>
    <t>Dynacoat Basecoat Pro 4456 Yellow (Green) 1 л.</t>
  </si>
  <si>
    <t>Dynacoat Basecoat Pro 4457 Yellow (Green) 1 л.</t>
  </si>
  <si>
    <t>Dynacoat Basecoat Pro 4545 Green (Yellow) Transp. 1 л.</t>
  </si>
  <si>
    <t>Dynacoat Basecoat Pro 4565 Green (Blue) Transp. 1 л.</t>
  </si>
  <si>
    <t>Dynacoat Basecoat Pro 4654 Blue (Green) Transp. 1 л.</t>
  </si>
  <si>
    <t>Dynacoat Basecoat Pro 4656 Blue (Green) Transp. 1 л.</t>
  </si>
  <si>
    <t>Dynacoat Basecoat Pro 4624 Blue (Violet) Transp. 1 л.</t>
  </si>
  <si>
    <t>Dynacoat Basecoat Pro 4681 Violet Transparent 1 л.</t>
  </si>
  <si>
    <t>Dynacoat Basecoat Pro 4276 Violet (Red) Transp. 1 л.</t>
  </si>
  <si>
    <t>Dynacoat Basecoat Pro 4723 Violet (Red) Transp. 1 л.</t>
  </si>
  <si>
    <t>Dynacoat Basecoat Pro 4700 Violet (Blue) Transp. 1 л.</t>
  </si>
  <si>
    <t>Dynacoat Basecoat Pro 4001 Metallic Fine Bright 1 л.</t>
  </si>
  <si>
    <t>Dynacoat Basecoat Pro 4002 Metallic Fine 3,75 л.</t>
  </si>
  <si>
    <t>Dynacoat Basecoat Pro 4003 Metallic Sparkle 3,75 л.</t>
  </si>
  <si>
    <t>Dynacoat Basecoat Pro 4004 Metallic Sparkle Coarse 3,75 л.</t>
  </si>
  <si>
    <t>Dynacoat Basecoat Pro 4006 Metallic Coarse 1 л.</t>
  </si>
  <si>
    <t>Dynacoat Basecoat Pro 4007 Metallic Extra Coarse 1 л.</t>
  </si>
  <si>
    <t>Dynacoat Basecoat Pro 4005 Yellow (Orange) Metallic 1 л.</t>
  </si>
  <si>
    <t>Dynacoat Basecoat Pro 4903 White Sparkle 1 л.</t>
  </si>
  <si>
    <t>Dynacoat Basecoat Pro 4911 White Pearl 1 л.</t>
  </si>
  <si>
    <t>Dynacoat Basecoat Pro 4912 White Pearl Extra Fine 1 л.</t>
  </si>
  <si>
    <t>Dynacoat Basecoat Pro 4910 White Pearl Fine 1 л.</t>
  </si>
  <si>
    <t>Dynacoat Basecoat Pro 4924 Red (Orange) Pearl Fine 1 л.</t>
  </si>
  <si>
    <t>Dynacoat Basecoat Pro 4925 Red (Orange) Pearl 1 л.</t>
  </si>
  <si>
    <t>Dynacoat Basecoat Pro 4926 Red (Orande) Sparkle 1 л.</t>
  </si>
  <si>
    <t>Dynacoat Basecoat Pro 4930 Red (Violet) Pearl 1 л.</t>
  </si>
  <si>
    <t>Dynacoat Basecoat Pro 4923 Copper (Red) Pearl Fine 1 л.</t>
  </si>
  <si>
    <t>Dynacoat Basecoat Pro 4920 Copper (Red) Pearl 1 л.</t>
  </si>
  <si>
    <t>Dynacoat Basecoat Pro 4956 Yellow (Green) Pearl 1 л.</t>
  </si>
  <si>
    <t>Dynacoat Basecoat Pro 4958 Yellow (Green) Sparkle 1 л.</t>
  </si>
  <si>
    <t>Dynacoat Basecoat Pro 4957 Yellow (Green) Pearl 1 л.</t>
  </si>
  <si>
    <t>Dynacoat Basecoat Pro 4942 Yellow (Orange) Pearl 1 л.</t>
  </si>
  <si>
    <t>Dynacoat Basecoat Pro 4953 Green (Yellow) Pearl Fine 1 л.</t>
  </si>
  <si>
    <t>Dynacoat Basecoat Pro 4954 Green (Yellow) Pearl 1 л.</t>
  </si>
  <si>
    <t>Dynacoat Basecoat Pro 4961 Green (Blue) Pearl 1 л.</t>
  </si>
  <si>
    <t>Dynacoat Basecoat Pro 4962 Green (Blue) Pearl 1 л.</t>
  </si>
  <si>
    <t>Dynacoat Basecoat Pro 4952 Green (Yellow) Pearl 1 л.</t>
  </si>
  <si>
    <t>Dynacoat Basecoat Pro 4950 Green (Yellow) Pearl 1 л.</t>
  </si>
  <si>
    <t>Dynacoat Basecoat Pro 4968 Blue (Green) Sparkle 1 л.</t>
  </si>
  <si>
    <t>Dynacoat Basecoat Pro 4964 Blue (Green) Pearl Fine 1 л.</t>
  </si>
  <si>
    <t>Dynacoat Basecoat Pro 4966 Blue (Green) Pearl 1 л.</t>
  </si>
  <si>
    <t>Dynacoat Basecoat Pro 4970 Violet (Blue) Pearl 1 л.</t>
  </si>
  <si>
    <t>Dynacoat Basecoat Pro 4985 Arctic Fire 0,5 л.</t>
  </si>
  <si>
    <t>Dynacoat Basecoat Pro 4987 Viola Fantasy 0,5 л.</t>
  </si>
  <si>
    <t>ПОКРЫВНЫЕ ЭМАЛИ DYNACOAT 2K TOPCOAT PRO</t>
  </si>
  <si>
    <t>Покрывные эмали Dynacoat 2K Topcoat PRO</t>
  </si>
  <si>
    <t>Dynacoat 2K Topcoat Pro 9000 Matting Paste 3,75 л.</t>
  </si>
  <si>
    <t>Dynacoat 2K Topcoat Pro 9060 Binder 3,75 л.</t>
  </si>
  <si>
    <t>Dynacoat 2K Topcoat Pro 9100 White 3,75 л.</t>
  </si>
  <si>
    <t>Dynacoat 2K Topcoat Pro 9140 Deep Black 3,75 л.</t>
  </si>
  <si>
    <t>Dynacoat 2K Topcoat Pro 9160 Mixing Black 3,75 л.</t>
  </si>
  <si>
    <t>Dynacoat 2K Topcoat Pro 9220 Red (Orange) 3,75 л.</t>
  </si>
  <si>
    <t>Dynacoat 2K Topcoat Pro 9436 Yellow (Orange) 3,75 л.</t>
  </si>
  <si>
    <t>Dynacoat 2K Topcoat Pro 9235 Red (Orange) 1 л.</t>
  </si>
  <si>
    <t>Dynacoat 2K Topcoat Pro 9271 Red (Violet) 1 л.</t>
  </si>
  <si>
    <t>Dynacoat 2K Topcoat Pro 9328 Orange (Red) 1 л.</t>
  </si>
  <si>
    <t>Dynacoat 2K Topcoat Pro 9234 Red (Orange) 1 л.</t>
  </si>
  <si>
    <t>Dynacoat 2K Topcoat Pro 9438 Yellow (Orange) 1 л.</t>
  </si>
  <si>
    <t>Dynacoat 2K Topcoat Pro 9450 Yellow (Orange) 1 л.</t>
  </si>
  <si>
    <t>Dynacoat 2K Topcoat Pro 9455 Yellow (Green) 1 л.</t>
  </si>
  <si>
    <t>Dynacoat 2K Topcoat Pro 9542 Green (Yellow) 1 л.</t>
  </si>
  <si>
    <t>Dynacoat 2K Topcoat Pro 9564 Green (Blue) 1 л.</t>
  </si>
  <si>
    <t>Dynacoat 2K Topcoat Pro 9651 Blue (Green) 1 л.</t>
  </si>
  <si>
    <t>Dynacoat 2K Topcoat Pro 9671 Blue (Violet) 1 л.</t>
  </si>
  <si>
    <t>Dynacoat 2K Topcoat Pro 9722 Violet (Red) 1 л.</t>
  </si>
  <si>
    <t>Dynacoat 2K Topcoat Pro 9725 Violet (Red) 1 л.</t>
  </si>
  <si>
    <t>Dynacoat 2K Topcoat Pro 9767 Violet (Blue) 1 л.</t>
  </si>
  <si>
    <t>ЛАКИ</t>
  </si>
  <si>
    <t>Расходные ЛКМ</t>
  </si>
  <si>
    <t>Dynacoat лак Clear 1500 1 л.</t>
  </si>
  <si>
    <t>Dynacoat лак Clear 1500 5 л.</t>
  </si>
  <si>
    <t>Dynacoat лак Clear 3000 Fast Antiscratch 1 л.</t>
  </si>
  <si>
    <t>Dynacoat лак Clear 3000 Fast Antiscratch 5 л.</t>
  </si>
  <si>
    <t>Dynacoat лак Clear 5000 HS 1 л.</t>
  </si>
  <si>
    <t>Dynacoat лак Clear 5000 HS 5 л.</t>
  </si>
  <si>
    <t>Dynacoat лак Clear 6000 HS Antiscratch 1 л.</t>
  </si>
  <si>
    <t>Dynacoat лак Clear 6000 HS Antiscratch 5 л.</t>
  </si>
  <si>
    <t>Dynacoat лак Clear 7000 AS 1 л.</t>
  </si>
  <si>
    <t>Dynacoat лак Clear 7000 AS 5 л.</t>
  </si>
  <si>
    <t>Dynacoat лак Clear Matt 1 л.</t>
  </si>
  <si>
    <t>ГРУНТЫ</t>
  </si>
  <si>
    <t>Dynacoat грунт-выравниватель Filler 4100 Black 0,8 л.</t>
  </si>
  <si>
    <t>Dynacoat грунт-выравниватель Filler 4100 White 0,8 л.</t>
  </si>
  <si>
    <t>Dynacoat грунт-выравниватель Filler 4100 Grey 0,8 л.</t>
  </si>
  <si>
    <t>Dynacoat грунт-выравниватель Filler 4100 Black 4 л.</t>
  </si>
  <si>
    <t>Dynacoat грунт-выравниватель Filler 4100 White 4 л.</t>
  </si>
  <si>
    <t>Dynacoat грунт-выравниватель Filler 4100 Grey 4 л.</t>
  </si>
  <si>
    <t>Dynacoat грунт-выравниватель Filler HB 4+1 Grey (комплект) 1 л.</t>
  </si>
  <si>
    <t>Dynacoat грунт-выравниватель Filler HB 4+1 Grey (комплект) 3,75 л.</t>
  </si>
  <si>
    <t>Dynacoat грунт-выравниватель Filler 5+1 Grey (комплект) 1 л.</t>
  </si>
  <si>
    <t>Dynacoat грунт-выравниватель Filler 5+1 Black (комплект) 1 л.</t>
  </si>
  <si>
    <t>Dynacoat грунт-выравниватель Filler 5+1 White (комплект) 1 л.</t>
  </si>
  <si>
    <t>Dynacoat грунт-выравниватель Filler 6100 Duo Grey 1 л.</t>
  </si>
  <si>
    <t>Dynacoat грунт-выравниватель Filler 6100 Duo White 3 л.</t>
  </si>
  <si>
    <t>Dynacoat грунт-выравниватель Filler 6100 Duo Black 3 л.</t>
  </si>
  <si>
    <t>Dynacoat грунт-выравниватель Filler 6100 Duo Grey 3 л.</t>
  </si>
  <si>
    <t>Dynacoat грунт по пластику 1K Plastics Primer 0,4 л. (аэрозоль)</t>
  </si>
  <si>
    <t>Dynacoat грунт по пластику 1K Plastics Primer 1 л.</t>
  </si>
  <si>
    <t>Dynacoat грунт для быстрого ремонта 1K Primer Grey 0,4 л.</t>
  </si>
  <si>
    <t>Dynacoat грунт для быстрого ремонта 1K Primer Dark Grey 0,4 л.</t>
  </si>
  <si>
    <t>Dynacoat травящий первичный грунт 1K Etch Primer RTS (aerosol) 0,4 л.</t>
  </si>
  <si>
    <t>Dynacoat эпоксидный грунт 2K Epoxy Primer 1 л.</t>
  </si>
  <si>
    <t>Dynacoat эпоксидный грунт 2K Epoxy Primer 5 л.</t>
  </si>
  <si>
    <t>ОТВЕРДИТЕЛИ</t>
  </si>
  <si>
    <t>Dynacoat универсальный отвердитель Flexi Hardener Fast 0,5 л.</t>
  </si>
  <si>
    <t>MTO</t>
  </si>
  <si>
    <t>Dynacoat универсальный отвердитель Flexi Hardener Fast 1 л.</t>
  </si>
  <si>
    <t>Dynacoat универсальный отвердитель Flexi Hardener Fast 2,5 л.</t>
  </si>
  <si>
    <t>Dynacoat универсальный отвердитель Flexi Hardener Medium 0,5 л.</t>
  </si>
  <si>
    <t>Dynacoat универсальный отвердитель Flexi Hardener Medium 1 л.</t>
  </si>
  <si>
    <t>Dynacoat универсальный отвердитель Flexi Hardener Medium 2,5 л.</t>
  </si>
  <si>
    <t>Dynacoat универсальный отвердитель Flexi Hardener Slow 0,5 л.</t>
  </si>
  <si>
    <t>Dynacoat универсальный отвердитель Flexi Hardener Slow 1 л.</t>
  </si>
  <si>
    <t>Dynacoat универсальный отвердитель Flexi Hardener Slow 2,5 л.</t>
  </si>
  <si>
    <t>Dynacoat универсальный отвердитель Hardener Fast 0,5 л.</t>
  </si>
  <si>
    <t>Dynacoat универсальный отвердитель Hardener Fast 1 л.</t>
  </si>
  <si>
    <t>Dynacoat универсальный отвердитель Hardener Fast 2,5 л.</t>
  </si>
  <si>
    <t>Dynacoat универсальный отвердитель Hardener Medium 0,5 л.</t>
  </si>
  <si>
    <t>Dynacoat универсальный отвердитель Hardener Medium 1 л.</t>
  </si>
  <si>
    <t>Dynacoat универсальный отвердитель Hardener Medium 2,5 л.</t>
  </si>
  <si>
    <t>Dynacoat универсальный отвердитель Hardener Slow 0,5 л.</t>
  </si>
  <si>
    <t>Dynacoat универсальный отвердитель Hardener Slow 1 л.</t>
  </si>
  <si>
    <t>Dynacoat отвердитель для лака Clear 7000 AS Hardener 0,5 л.</t>
  </si>
  <si>
    <t>Dynacoat отвердитель для лака Clear 7000 AS Hardener 2,5 л.</t>
  </si>
  <si>
    <t>Dynacoat отвердитель для грунта Filler 4100 Hardener 0,2 л.</t>
  </si>
  <si>
    <t>Dynacoat отвердитель для грунта Filler 4100 Hardener 1 л.</t>
  </si>
  <si>
    <t>Dynacoat отвердитель для эпокс.грунта Hardener 2K Epoxy Primer 0,5 л.</t>
  </si>
  <si>
    <t>Dynacoat отвердитель для эпокс.грунта Hardener 2K Epoxy Primer 5 л.</t>
  </si>
  <si>
    <t>РАЗБАВИТЕЛИ / ОЧИСТИТЕЛИ / ВСПОМОГАТЕЛЬНЫЕ ПРОДУКТЫ</t>
  </si>
  <si>
    <t>Dynacoat акселератор Extra Speed 1 л.</t>
  </si>
  <si>
    <t>Dynacoat разбавитель Thinner Fast 1 л.</t>
  </si>
  <si>
    <t>Dynacoat разбавитель Thinner Fast 5 л.</t>
  </si>
  <si>
    <t>Dynacoat разбавитель Thinner Medium 1 л.</t>
  </si>
  <si>
    <t>Dynacoat разбавитель Thinner Medium 5 л.</t>
  </si>
  <si>
    <t>Dynacoat разбавитель Thinner Slow 1 л.</t>
  </si>
  <si>
    <t>Dynacoat разбавитель Thinner Slow 5 л.</t>
  </si>
  <si>
    <t>Dynacoat разбавитель для переходов Fade Out Additive 0,4 л. (аэрозоль)</t>
  </si>
  <si>
    <t>Dynacoat разбавитель для переходов Fade Out Additive 1 л.</t>
  </si>
  <si>
    <t>Dynacoat обезжириватель Uni Degreaser 1 л.</t>
  </si>
  <si>
    <t>Dynacoat обезжириватель Uni Degreaser 5 л.</t>
  </si>
  <si>
    <t>Dynacoat полупродукт для заправки готового цвета 2K Topcoat Pro Aerosol Pre-fill F 0,3 л. (аэрозоль)</t>
  </si>
  <si>
    <t>Dynacoat полупродукт для заправки готового цвета Basecoat Pro Aerosol Pre-fill F 0,275 л. (аэрозоль)</t>
  </si>
  <si>
    <t>ШПАТЛЕВКИ</t>
  </si>
  <si>
    <t>Dynacoat универсальная шпатлевка Polyester Putty Universal (комплект) 1,85 кг.</t>
  </si>
  <si>
    <t>Dynacoat универсальная шпатлевка Polyester Putty Universal (комплект) 4,6 кг.</t>
  </si>
  <si>
    <t>Dynacoat универсальная шпатлевка Polyester Putty Universal (комплект) 0,92 кг.</t>
  </si>
  <si>
    <t>Dynacoat универсальная шпатлевка Polyester Putty Universal (комплект) 0,4 кг.</t>
  </si>
  <si>
    <t>Dynacoat финишная шпатлевка Polyester Putty Extra (комплект) 1,6 кг.</t>
  </si>
  <si>
    <t>Dynacoat финишная шпатлевка Polyester Putty Extra (комплект) 0,4 кг.</t>
  </si>
  <si>
    <t>Dynacoat шпатлевка со стекловолокном Polyester Putty Glass Fibre (комплект) 1,65 кг.</t>
  </si>
  <si>
    <t>Dynacoat шпатлевка со стекловолокном Polyester Putty Glass Fibre (комплект) 0,4 кг.</t>
  </si>
  <si>
    <t>Dynacoat универсальная шпатлевка Polyester Putty Multifill (комплект) 1,9 кг.</t>
  </si>
  <si>
    <t>Dynacoat шпатлевка с низким удельным весом Polyester Putty Light (комплект) 1,25 кг.</t>
  </si>
  <si>
    <t>Dynacoat шпатлевка для пластиков Polyester Putty Plastic (комплект) 0,4 кг.</t>
  </si>
  <si>
    <t>Dynacoat жидкая шпатлевка Polyester Spray Filler (комплект) 0,8 л.</t>
  </si>
  <si>
    <t>АНТИГРАВИЙНЫЕ ПОКРЫТИЯ</t>
  </si>
  <si>
    <t>Dynacoat антигравийное покрытие Antigravel Black 1 л.</t>
  </si>
  <si>
    <t>Dynacoat антигравийное покрытие Antigravel White 1 л.</t>
  </si>
  <si>
    <t>Dynacoat антигравийное покрытие Antigravel Gray 1 л.</t>
  </si>
  <si>
    <t>ОБОРУДОВАНИЕ И ИНСТРУМЕТЫ ЦВЕТОПОДБОРА</t>
  </si>
  <si>
    <t>Прочее</t>
  </si>
  <si>
    <t>SANTINT Смесительная установка PA10-7</t>
  </si>
  <si>
    <t>SANTINT Задняя полка для установки PA10
(одна полка входит в стандартную комплектацию смесительной установки)</t>
  </si>
  <si>
    <t>Фирменная наклейка Dynacoat на верхнюю панель SANTINT</t>
  </si>
  <si>
    <t>Комплект наклеек на смесительную установку Dynacoat Basecoat PRO 105x15 мм</t>
  </si>
  <si>
    <t>Комплект наклеек на смесительную установку Dynacoat 2K Topcoat PRO 105x15 мм</t>
  </si>
  <si>
    <t>Магниты для наклеек на смесительную установку 105x15 мм (30 шт в уп.)</t>
  </si>
  <si>
    <t>SANTINT Смесительная крышка 0,5 л.</t>
  </si>
  <si>
    <t>SANTINT Смесительная крышка 1,0 л.</t>
  </si>
  <si>
    <t>SANTINT Смесительная крышка 3,75 л.</t>
  </si>
  <si>
    <t>Смесительная крышка SANTINT 1,0 л. (AEML machine)</t>
  </si>
  <si>
    <t>Смесительная крышка SANTINT 3,75 л. (AEML machine)</t>
  </si>
  <si>
    <t>Смесительная крышка TECMEC 1л (FAST Machine)</t>
  </si>
  <si>
    <t>Смесительная крышка TECMEC 3,75л (FAST Machine)</t>
  </si>
  <si>
    <t>Смесительная крышка FT: X5C 1л для FP Fleximix 1,0 л.</t>
  </si>
  <si>
    <t>Смесительная крышка FT: X5C 3,75л для FP Fleximix 3,75 л.</t>
  </si>
  <si>
    <t>Весы Sartorius Evolution Scale EVO1S1-C-STD</t>
  </si>
  <si>
    <t>Sartorius защита для дисплея весов (цена за упаковку 10 шт.)</t>
  </si>
  <si>
    <t>Sartorius защита для стойки весов (цена за упаковку 10 шт.)</t>
  </si>
  <si>
    <t>Sartorius защита для чаши весов (цена за упаковку 10 шт.)</t>
  </si>
  <si>
    <t>Спектрофотометр Automatchic Vision</t>
  </si>
  <si>
    <t>USB кабель AIRLINE для Спектрофотометра Automatchic Vision
(входит в стандартную комплектацию AMV.)</t>
  </si>
  <si>
    <t>USB-кабель для весов Sartorius Evolution Scale EVO1S1-C-STD</t>
  </si>
  <si>
    <t>AUTON Пневматическая установка для заправки полупродукта в аэрозоле</t>
  </si>
  <si>
    <t>AUTON Уплотнительное кольцо для пневматической установки заправки полупродуктов</t>
  </si>
  <si>
    <t>Стеллаж Dynacoat</t>
  </si>
  <si>
    <t>Колеровочный веер Dynacoat Basecoat PRO</t>
  </si>
  <si>
    <t>TBS</t>
  </si>
  <si>
    <t>Цветовая документация Color Universe CV модуль</t>
  </si>
  <si>
    <t>Цветовая документация AN ColorScala Selector</t>
  </si>
  <si>
    <t>Шкаф для хранения ColorScala Selector, левый</t>
  </si>
  <si>
    <t>Шкаф для хранения ColorScala Selector, правый</t>
  </si>
  <si>
    <t>Карта тонеров Dynacoat Basecoat Wall Chart</t>
  </si>
  <si>
    <t>Карта тонеров Dynacoat 2K Topcoat PRO Wall Chart</t>
  </si>
  <si>
    <t>ПРИНАДЛЕЖНОСТИ</t>
  </si>
  <si>
    <t>Смесительная линейка D1/D2 (2:1:10-20%/2:1:30%)</t>
  </si>
  <si>
    <t>Смесительная линейка D11/D12 (5:1:1/5:1:2)</t>
  </si>
  <si>
    <t>Смесительная линейка D13/D14 (4:1:10%/4:1:1)</t>
  </si>
  <si>
    <t>Смесительная линейка D3/D4 (100:50/100:80)</t>
  </si>
  <si>
    <t>Тест-панели с логотипом "Akzo Nobel" (цена за упаковку 100 шт.)</t>
  </si>
  <si>
    <t>Бумажные тест-панели Dynacoat (100 шт в уп.)</t>
  </si>
  <si>
    <t>Фильтрующая воронка 125 мкн (250 шт/уп)</t>
  </si>
  <si>
    <t>Фильтрующая воронка 190 мкн (125 шт/уп)</t>
  </si>
  <si>
    <t>Липкая салфетка Tack Rag GSI</t>
  </si>
  <si>
    <t>Крышка для банки 0,5 л.</t>
  </si>
  <si>
    <t>Пустая банка 0,5 л.</t>
  </si>
  <si>
    <t>Крышка для банки 1,0 л.</t>
  </si>
  <si>
    <t>Пустая банка 1,0 л.</t>
  </si>
  <si>
    <t>Крышка для банки 3,75 л.</t>
  </si>
  <si>
    <t>Пустая банка 3,75 л.</t>
  </si>
  <si>
    <t>Крышка для банки 27,0л + кольцо</t>
  </si>
  <si>
    <t>Пустая банка 27,0 л.</t>
  </si>
  <si>
    <t>Подготовительные салфетки Autoprep Pretreatment Wipes 25 шт. в упаковке</t>
  </si>
  <si>
    <t>Тест-панели (NVD) (Цена за упаковку 10 вееров)</t>
  </si>
  <si>
    <t>Фартук колориста Dynacoat</t>
  </si>
  <si>
    <t>Малярный комбинезон Dynacoat PRO, XL Серый</t>
  </si>
  <si>
    <t>СУВЕНИРНАЯ ПРОДУКЦИЯ</t>
  </si>
  <si>
    <t>AkzoNobel Губка</t>
  </si>
  <si>
    <t>AkzoNobel Ручка шариковая (в ассортименте)</t>
  </si>
  <si>
    <t>AkzoNobel Шпатель ACR545</t>
  </si>
  <si>
    <t>Dynacoat Бейсболка</t>
  </si>
  <si>
    <t>Dynacoat Зонт-трость</t>
  </si>
  <si>
    <t>Dynacoat Кружка</t>
  </si>
  <si>
    <t>Dynacoat Мешалка</t>
  </si>
  <si>
    <t>Dynacoat Ручка шариковая</t>
  </si>
  <si>
    <t>Dynacoat Полиэтиленовый пакет</t>
  </si>
  <si>
    <t>Dynacoat Толстовка с капюшоном на молнии, цвет синий, размер L</t>
  </si>
  <si>
    <t>Dynacoat Флаг 100x150 см</t>
  </si>
  <si>
    <t>Dynacoat Флешка 7,5 ГБ</t>
  </si>
  <si>
    <t>Dynacoat Футболка, цвет серый, размер L</t>
  </si>
  <si>
    <t>Dynacoat Футболка, цвет синий, размер L</t>
  </si>
  <si>
    <t>Примечание:</t>
  </si>
  <si>
    <t>*к категории Смесительная система относятся базовые и покрывные эмали; 
 к категории Расходные ЛКМ относятся лаки, грунты, отвердители, разбавители/очистители, шпатлевки;</t>
  </si>
  <si>
    <t xml:space="preserve">*Справочная информация: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</si>
  <si>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Вес нетто - указан вес чистого продукта</t>
  </si>
  <si>
    <t>Вес брутто -  указан вес продукта в первичной упаковке и не включает вес транспортной упаковки и паллет</t>
  </si>
  <si>
    <t>Для лучшей сохранности изделий при транспортировке рекомендуем приобретать товар упаковками.</t>
  </si>
  <si>
    <t>*Статус позиции на складе:</t>
  </si>
  <si>
    <t>SKU - позиция всегда поддерживается на складе</t>
  </si>
  <si>
    <t>MTO - позиция "Под заказ", сроки поставки уточняйте у координаторов отдела по работе с клиентами</t>
  </si>
  <si>
    <t>TBS - позиция продается до исчерпания складских запасов, затем выводится из ассортимента</t>
  </si>
  <si>
    <t>Форма для заказа авторемонтных материалов Dynacoat</t>
  </si>
  <si>
    <t xml:space="preserve">Курс евро:   </t>
  </si>
  <si>
    <t xml:space="preserve"> - вставьте текущий курс евро</t>
  </si>
  <si>
    <t>Категория товаров</t>
  </si>
  <si>
    <t>Стоимость,
евро без НДС</t>
  </si>
  <si>
    <t>Стоимость,
евро с НДС</t>
  </si>
  <si>
    <t>Стоимость,
рубли с НДС</t>
  </si>
  <si>
    <t>Общий объем, л</t>
  </si>
  <si>
    <t>Вес брутто, кг</t>
  </si>
  <si>
    <t>Вес нетто, кг</t>
  </si>
  <si>
    <t>ИТОГО</t>
  </si>
  <si>
    <t>Версия от 06.07.2020</t>
  </si>
  <si>
    <t xml:space="preserve">Данная информация носит справочный характер. </t>
  </si>
  <si>
    <t>Цены на материалы из категорий Оборудование, Инструменты цветоподбора, Принадлежности и Сувенирная продукция являются окончательными и подлежат оплате полностью.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</si>
</sst>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#,##0.00\ [$€-1]"/>
    <numFmt numFmtId="168" formatCode="#,##0.00\ [$₽-419]"/>
  </numFmts>
  <fonts count="20"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</font>
    <font>
      <b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u/>
      <sz val="8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rgb="FFFF000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FED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rgb="FFFFFF00"/>
      </left>
      <right style="thin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rgb="FFFFFF00"/>
      </left>
      <right/>
      <top style="medium">
        <color rgb="FFFFFF00"/>
      </top>
      <bottom style="medium">
        <color rgb="FFFFFF00"/>
      </bottom>
      <diagonal/>
    </border>
    <border>
      <left style="thin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1" fontId="5" fillId="0" borderId="0" xfId="1" applyNumberFormat="1" applyFont="1" applyFill="1" applyAlignment="1" applyProtection="1">
      <alignment horizontal="right"/>
    </xf>
    <xf numFmtId="9" fontId="6" fillId="2" borderId="1" xfId="2" applyFont="1" applyFill="1" applyBorder="1" applyAlignment="1" applyProtection="1">
      <alignment horizontal="center"/>
      <protection locked="0"/>
    </xf>
    <xf numFmtId="164" fontId="5" fillId="0" borderId="0" xfId="3" applyFont="1" applyFill="1" applyBorder="1" applyAlignment="1" applyProtection="1">
      <alignment horizontal="right"/>
    </xf>
    <xf numFmtId="165" fontId="6" fillId="3" borderId="1" xfId="3" applyNumberFormat="1" applyFont="1" applyFill="1" applyBorder="1" applyAlignment="1" applyProtection="1"/>
    <xf numFmtId="0" fontId="0" fillId="0" borderId="0" xfId="0" applyFont="1"/>
    <xf numFmtId="0" fontId="0" fillId="0" borderId="0" xfId="0" applyFont="1" applyAlignment="1">
      <alignment horizontal="center"/>
    </xf>
    <xf numFmtId="14" fontId="6" fillId="2" borderId="1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right"/>
    </xf>
    <xf numFmtId="166" fontId="6" fillId="3" borderId="1" xfId="1" applyNumberFormat="1" applyFont="1" applyFill="1" applyBorder="1" applyAlignment="1" applyProtection="1"/>
    <xf numFmtId="0" fontId="5" fillId="0" borderId="0" xfId="1" applyFont="1" applyFill="1" applyBorder="1" applyAlignment="1" applyProtection="1">
      <alignment horizontal="right" vertical="top"/>
    </xf>
    <xf numFmtId="166" fontId="6" fillId="3" borderId="1" xfId="1" applyNumberFormat="1" applyFont="1" applyFill="1" applyBorder="1" applyAlignment="1" applyProtection="1">
      <alignment vertical="top"/>
    </xf>
    <xf numFmtId="164" fontId="5" fillId="0" borderId="0" xfId="3" applyFont="1" applyFill="1" applyBorder="1" applyAlignment="1" applyProtection="1">
      <alignment horizontal="right" vertical="top"/>
    </xf>
    <xf numFmtId="164" fontId="6" fillId="3" borderId="1" xfId="3" applyNumberFormat="1" applyFont="1" applyFill="1" applyBorder="1" applyAlignment="1" applyProtection="1">
      <alignment vertical="top"/>
    </xf>
    <xf numFmtId="164" fontId="7" fillId="3" borderId="1" xfId="1" applyNumberFormat="1" applyFont="1" applyFill="1" applyBorder="1" applyAlignment="1" applyProtection="1">
      <alignment vertical="top"/>
    </xf>
    <xf numFmtId="0" fontId="8" fillId="0" borderId="0" xfId="0" applyFont="1"/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7" xfId="0" applyFont="1" applyFill="1" applyBorder="1" applyAlignment="1"/>
    <xf numFmtId="0" fontId="11" fillId="6" borderId="2" xfId="0" applyFont="1" applyFill="1" applyBorder="1"/>
    <xf numFmtId="0" fontId="10" fillId="6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center"/>
    </xf>
    <xf numFmtId="0" fontId="13" fillId="0" borderId="0" xfId="1" applyFont="1" applyFill="1" applyAlignment="1" applyProtection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9" xfId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2" fontId="11" fillId="0" borderId="9" xfId="0" applyNumberFormat="1" applyFont="1" applyFill="1" applyBorder="1" applyAlignment="1">
      <alignment horizontal="center" vertical="center"/>
    </xf>
    <xf numFmtId="2" fontId="11" fillId="7" borderId="9" xfId="0" applyNumberFormat="1" applyFont="1" applyFill="1" applyBorder="1" applyAlignment="1">
      <alignment horizontal="right" vertical="center"/>
    </xf>
    <xf numFmtId="0" fontId="11" fillId="7" borderId="9" xfId="1" applyFont="1" applyFill="1" applyBorder="1" applyAlignment="1" applyProtection="1">
      <alignment horizontal="center" vertical="center"/>
    </xf>
    <xf numFmtId="164" fontId="11" fillId="7" borderId="9" xfId="3" applyFont="1" applyFill="1" applyBorder="1" applyAlignment="1" applyProtection="1">
      <alignment horizontal="center" vertical="center"/>
    </xf>
    <xf numFmtId="164" fontId="11" fillId="7" borderId="9" xfId="3" applyFont="1" applyFill="1" applyBorder="1" applyAlignment="1" applyProtection="1">
      <alignment vertical="center"/>
    </xf>
    <xf numFmtId="9" fontId="11" fillId="0" borderId="9" xfId="2" applyFont="1" applyFill="1" applyBorder="1" applyAlignment="1" applyProtection="1">
      <alignment horizontal="center" vertical="center"/>
    </xf>
    <xf numFmtId="2" fontId="11" fillId="0" borderId="9" xfId="1" applyNumberFormat="1" applyFont="1" applyFill="1" applyBorder="1" applyAlignment="1" applyProtection="1">
      <alignment horizontal="right" vertical="center" wrapText="1"/>
    </xf>
    <xf numFmtId="1" fontId="14" fillId="8" borderId="9" xfId="1" applyNumberFormat="1" applyFont="1" applyFill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>
      <alignment horizontal="center" vertical="center"/>
    </xf>
    <xf numFmtId="9" fontId="11" fillId="10" borderId="9" xfId="2" applyFont="1" applyFill="1" applyBorder="1" applyAlignment="1" applyProtection="1">
      <alignment horizontal="center" vertical="center"/>
    </xf>
    <xf numFmtId="0" fontId="10" fillId="11" borderId="2" xfId="0" applyFont="1" applyFill="1" applyBorder="1"/>
    <xf numFmtId="0" fontId="10" fillId="11" borderId="8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left" vertical="center"/>
    </xf>
    <xf numFmtId="0" fontId="10" fillId="11" borderId="8" xfId="0" applyFont="1" applyFill="1" applyBorder="1"/>
    <xf numFmtId="2" fontId="12" fillId="11" borderId="8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 applyAlignment="1"/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 applyAlignment="1">
      <alignment wrapText="1"/>
    </xf>
    <xf numFmtId="0" fontId="4" fillId="0" borderId="0" xfId="5"/>
    <xf numFmtId="0" fontId="4" fillId="0" borderId="0" xfId="5" applyFont="1"/>
    <xf numFmtId="0" fontId="4" fillId="3" borderId="1" xfId="5" applyFont="1" applyFill="1" applyBorder="1" applyProtection="1">
      <protection locked="0"/>
    </xf>
    <xf numFmtId="0" fontId="4" fillId="0" borderId="0" xfId="5" applyFont="1" applyProtection="1">
      <protection locked="0"/>
    </xf>
    <xf numFmtId="0" fontId="18" fillId="0" borderId="0" xfId="5" applyFont="1" applyAlignment="1" applyProtection="1">
      <alignment horizontal="right"/>
      <protection locked="0"/>
    </xf>
    <xf numFmtId="0" fontId="4" fillId="8" borderId="1" xfId="5" applyFont="1" applyFill="1" applyBorder="1" applyProtection="1">
      <protection locked="0"/>
    </xf>
    <xf numFmtId="0" fontId="4" fillId="0" borderId="10" xfId="5" applyFont="1" applyBorder="1" applyProtection="1">
      <protection locked="0"/>
    </xf>
    <xf numFmtId="0" fontId="1" fillId="4" borderId="11" xfId="0" applyFont="1" applyFill="1" applyBorder="1" applyAlignment="1">
      <alignment horizontal="center" vertical="center"/>
    </xf>
    <xf numFmtId="0" fontId="1" fillId="4" borderId="11" xfId="5" applyFont="1" applyFill="1" applyBorder="1" applyAlignment="1">
      <alignment horizontal="center" vertical="center" wrapText="1"/>
    </xf>
    <xf numFmtId="0" fontId="4" fillId="0" borderId="12" xfId="5" applyBorder="1"/>
    <xf numFmtId="0" fontId="4" fillId="6" borderId="1" xfId="5" applyFont="1" applyFill="1" applyBorder="1" applyAlignment="1">
      <alignment wrapText="1"/>
    </xf>
    <xf numFmtId="167" fontId="4" fillId="6" borderId="1" xfId="5" applyNumberFormat="1" applyFont="1" applyFill="1" applyBorder="1"/>
    <xf numFmtId="168" fontId="4" fillId="6" borderId="1" xfId="5" applyNumberFormat="1" applyFont="1" applyFill="1" applyBorder="1"/>
    <xf numFmtId="2" fontId="4" fillId="6" borderId="1" xfId="5" applyNumberFormat="1" applyFont="1" applyFill="1" applyBorder="1"/>
    <xf numFmtId="0" fontId="4" fillId="3" borderId="1" xfId="5" applyFont="1" applyFill="1" applyBorder="1" applyAlignment="1">
      <alignment wrapText="1"/>
    </xf>
    <xf numFmtId="167" fontId="4" fillId="3" borderId="9" xfId="5" applyNumberFormat="1" applyFont="1" applyFill="1" applyBorder="1"/>
    <xf numFmtId="167" fontId="4" fillId="3" borderId="13" xfId="5" applyNumberFormat="1" applyFont="1" applyFill="1" applyBorder="1"/>
    <xf numFmtId="168" fontId="4" fillId="3" borderId="13" xfId="5" applyNumberFormat="1" applyFont="1" applyFill="1" applyBorder="1"/>
    <xf numFmtId="2" fontId="4" fillId="3" borderId="9" xfId="5" applyNumberFormat="1" applyFont="1" applyFill="1" applyBorder="1"/>
    <xf numFmtId="0" fontId="2" fillId="3" borderId="1" xfId="0" applyFont="1" applyFill="1" applyBorder="1"/>
    <xf numFmtId="167" fontId="18" fillId="3" borderId="1" xfId="5" applyNumberFormat="1" applyFont="1" applyFill="1" applyBorder="1"/>
    <xf numFmtId="168" fontId="18" fillId="3" borderId="1" xfId="5" applyNumberFormat="1" applyFont="1" applyFill="1" applyBorder="1"/>
    <xf numFmtId="2" fontId="18" fillId="3" borderId="1" xfId="5" applyNumberFormat="1" applyFont="1" applyFill="1" applyBorder="1"/>
    <xf numFmtId="0" fontId="17" fillId="0" borderId="0" xfId="5" applyFont="1" applyAlignment="1">
      <alignment horizontal="center" vertical="center"/>
    </xf>
    <xf numFmtId="0" fontId="19" fillId="0" borderId="0" xfId="5" applyFont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</cellXfs>
  <cellStyles count="6">
    <cellStyle name="Hyperlink 3" xfId="4"/>
    <cellStyle name="Normal 11 2" xfId="5"/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1</xdr:rowOff>
    </xdr:from>
    <xdr:to>
      <xdr:col>1</xdr:col>
      <xdr:colOff>1493159</xdr:colOff>
      <xdr:row>6</xdr:row>
      <xdr:rowOff>96668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xmlns="" id="{381DFA38-F48F-48A0-92DA-EE783AAA3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809626"/>
          <a:ext cx="1464584" cy="25859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</xdr:row>
      <xdr:rowOff>123823</xdr:rowOff>
    </xdr:from>
    <xdr:to>
      <xdr:col>1</xdr:col>
      <xdr:colOff>2581275</xdr:colOff>
      <xdr:row>3</xdr:row>
      <xdr:rowOff>142875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3E60A734-E8E7-4925-8151-480201193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525" y="285748"/>
          <a:ext cx="2590800" cy="3429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143703</xdr:colOff>
      <xdr:row>3</xdr:row>
      <xdr:rowOff>69573</xdr:rowOff>
    </xdr:from>
    <xdr:to>
      <xdr:col>3</xdr:col>
      <xdr:colOff>336688</xdr:colOff>
      <xdr:row>4</xdr:row>
      <xdr:rowOff>144416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xmlns="" id="{BC52A546-3992-4C3C-A6C6-1330F0947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1453" y="555348"/>
          <a:ext cx="1383610" cy="236768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</xdr:row>
      <xdr:rowOff>1</xdr:rowOff>
    </xdr:from>
    <xdr:to>
      <xdr:col>3</xdr:col>
      <xdr:colOff>1019175</xdr:colOff>
      <xdr:row>2</xdr:row>
      <xdr:rowOff>125896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xmlns="" id="{482E2A90-E414-4726-9EEE-9F3BEFFF6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3475" y="161926"/>
          <a:ext cx="2124075" cy="287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73"/>
  <sheetViews>
    <sheetView workbookViewId="0">
      <selection activeCell="B25" sqref="B25"/>
    </sheetView>
  </sheetViews>
  <sheetFormatPr defaultRowHeight="12.75"/>
  <cols>
    <col min="1" max="1" width="6" customWidth="1"/>
    <col min="2" max="2" width="50.7109375" customWidth="1"/>
    <col min="3" max="3" width="14.85546875" customWidth="1"/>
    <col min="4" max="4" width="14.140625" customWidth="1"/>
    <col min="5" max="5" width="14" customWidth="1"/>
    <col min="6" max="6" width="17.7109375" customWidth="1"/>
    <col min="7" max="7" width="14" customWidth="1"/>
    <col min="8" max="8" width="13.5703125" customWidth="1"/>
  </cols>
  <sheetData>
    <row r="1" spans="2:10" s="61" customFormat="1">
      <c r="J1"/>
    </row>
    <row r="2" spans="2:10" s="61" customFormat="1">
      <c r="J2"/>
    </row>
    <row r="3" spans="2:10" s="61" customFormat="1">
      <c r="J3"/>
    </row>
    <row r="4" spans="2:10" s="61" customFormat="1">
      <c r="J4"/>
    </row>
    <row r="5" spans="2:10" s="61" customFormat="1">
      <c r="J5"/>
    </row>
    <row r="6" spans="2:10" s="61" customFormat="1">
      <c r="J6"/>
    </row>
    <row r="7" spans="2:10" s="61" customFormat="1">
      <c r="J7"/>
    </row>
    <row r="8" spans="2:10" s="61" customFormat="1">
      <c r="J8"/>
    </row>
    <row r="9" spans="2:10" ht="20.25" customHeight="1">
      <c r="B9" s="84" t="s">
        <v>299</v>
      </c>
      <c r="C9" s="84"/>
      <c r="D9" s="84"/>
      <c r="E9" s="84"/>
      <c r="F9" s="84"/>
      <c r="G9" s="84"/>
      <c r="H9" s="84"/>
      <c r="I9" s="61"/>
    </row>
    <row r="10" spans="2:10">
      <c r="B10" s="62"/>
      <c r="C10" s="62"/>
      <c r="D10" s="62"/>
      <c r="E10" s="62"/>
      <c r="F10" s="62"/>
      <c r="G10" s="62"/>
      <c r="H10" s="62"/>
      <c r="I10" s="61"/>
    </row>
    <row r="11" spans="2:10">
      <c r="B11" s="63" t="s">
        <v>310</v>
      </c>
      <c r="C11" s="62"/>
      <c r="D11" s="62"/>
      <c r="E11" s="62"/>
      <c r="F11" s="62"/>
      <c r="G11" s="62"/>
      <c r="H11" s="62"/>
      <c r="I11" s="61"/>
    </row>
    <row r="12" spans="2:10">
      <c r="B12" s="62"/>
      <c r="C12" s="62"/>
      <c r="D12" s="62"/>
      <c r="E12" s="62"/>
      <c r="F12" s="62"/>
      <c r="G12" s="62"/>
      <c r="H12" s="62"/>
      <c r="I12" s="61"/>
    </row>
    <row r="13" spans="2:10">
      <c r="B13" s="64"/>
      <c r="C13" s="64"/>
      <c r="D13" s="64"/>
      <c r="E13" s="64"/>
      <c r="F13" s="64"/>
      <c r="G13" s="61"/>
      <c r="H13" s="61"/>
      <c r="I13" s="61"/>
    </row>
    <row r="14" spans="2:10">
      <c r="B14" s="65" t="s">
        <v>300</v>
      </c>
      <c r="C14" s="66">
        <v>1</v>
      </c>
      <c r="D14" s="64" t="s">
        <v>301</v>
      </c>
      <c r="E14" s="64"/>
      <c r="F14" s="64"/>
      <c r="G14" s="61"/>
      <c r="H14" s="61"/>
      <c r="I14" s="61"/>
    </row>
    <row r="15" spans="2:10">
      <c r="B15" s="64"/>
      <c r="C15" s="64"/>
      <c r="D15" s="67"/>
      <c r="E15" s="64"/>
      <c r="F15" s="67"/>
      <c r="G15" s="61"/>
      <c r="H15" s="61"/>
      <c r="I15" s="61"/>
    </row>
    <row r="16" spans="2:10" ht="25.5">
      <c r="B16" s="68" t="s">
        <v>302</v>
      </c>
      <c r="C16" s="69" t="s">
        <v>303</v>
      </c>
      <c r="D16" s="69" t="s">
        <v>304</v>
      </c>
      <c r="E16" s="69" t="s">
        <v>305</v>
      </c>
      <c r="F16" s="69" t="s">
        <v>306</v>
      </c>
      <c r="G16" s="69" t="s">
        <v>307</v>
      </c>
      <c r="H16" s="69" t="s">
        <v>308</v>
      </c>
      <c r="I16" s="70"/>
    </row>
    <row r="17" spans="1:10">
      <c r="A17" s="61"/>
      <c r="B17" s="71" t="s">
        <v>31</v>
      </c>
      <c r="C17" s="72">
        <f>SUMIF(Ассортимент!$A:$A,$B17,Ассортимент!L:L)</f>
        <v>0</v>
      </c>
      <c r="D17" s="72">
        <f>C17*1.2</f>
        <v>0</v>
      </c>
      <c r="E17" s="73">
        <f>D17*$C$14</f>
        <v>0</v>
      </c>
      <c r="F17" s="74">
        <f>SUMIF(Ассортимент!$A:$A,$B17,Ассортимент!G:G)</f>
        <v>0</v>
      </c>
      <c r="G17" s="74">
        <f>SUMIF(Ассортимент!$A:$A,$B17,Ассортимент!I:I)</f>
        <v>0</v>
      </c>
      <c r="H17" s="74">
        <f>SUMIF(Ассортимент!$A:$A,$B17,Ассортимент!K:K)</f>
        <v>0</v>
      </c>
    </row>
    <row r="18" spans="1:10">
      <c r="A18" s="61"/>
      <c r="B18" s="75" t="s">
        <v>103</v>
      </c>
      <c r="C18" s="76">
        <f>SUMIF(Ассортимент!$A:$A,$B18,Ассортимент!L:L)</f>
        <v>0</v>
      </c>
      <c r="D18" s="77">
        <f>C18*1.2</f>
        <v>0</v>
      </c>
      <c r="E18" s="78">
        <f>D18*$C$14</f>
        <v>0</v>
      </c>
      <c r="F18" s="79">
        <f>SUMIF(Ассортимент!$A:$A,$B18,Ассортимент!G:G)</f>
        <v>0</v>
      </c>
      <c r="G18" s="79">
        <f>SUMIF(Ассортимент!$A:$A,$B18,Ассортимент!I:I)</f>
        <v>0</v>
      </c>
      <c r="H18" s="79">
        <f>SUMIF(Ассортимент!$A:$A,$B18,Ассортимент!K:K)</f>
        <v>0</v>
      </c>
    </row>
    <row r="19" spans="1:10">
      <c r="A19" s="61"/>
      <c r="B19" s="71" t="s">
        <v>126</v>
      </c>
      <c r="C19" s="72">
        <f>SUMIF(Ассортимент!$A:$A,$B19,Ассортимент!L:L)</f>
        <v>0</v>
      </c>
      <c r="D19" s="72">
        <f>C19*1.2</f>
        <v>0</v>
      </c>
      <c r="E19" s="73">
        <f>D19*$C$14</f>
        <v>0</v>
      </c>
      <c r="F19" s="74">
        <f>SUMIF(Ассортимент!$A:$A,$B19,Ассортимент!G:G)</f>
        <v>0</v>
      </c>
      <c r="G19" s="74">
        <f>SUMIF(Ассортимент!$A:$A,$B19,Ассортимент!I:I)</f>
        <v>0</v>
      </c>
      <c r="H19" s="74">
        <f>SUMIF(Ассортимент!$A:$A,$B19,Ассортимент!K:K)</f>
        <v>0</v>
      </c>
    </row>
    <row r="20" spans="1:10">
      <c r="A20" s="61"/>
      <c r="B20" s="75" t="s">
        <v>218</v>
      </c>
      <c r="C20" s="76">
        <f>SUMIF(Ассортимент!$A:$A,$B20,Ассортимент!L:L)</f>
        <v>0</v>
      </c>
      <c r="D20" s="77">
        <f>C20*1.2</f>
        <v>0</v>
      </c>
      <c r="E20" s="78">
        <f>D20*$C$14</f>
        <v>0</v>
      </c>
      <c r="F20" s="79">
        <f>SUMIF(Ассортимент!$A:$A,$B20,Ассортимент!G:G)</f>
        <v>0</v>
      </c>
      <c r="G20" s="79">
        <f>SUMIF(Ассортимент!$A:$A,$B20,Ассортимент!I:I)</f>
        <v>0</v>
      </c>
      <c r="H20" s="79">
        <f>SUMIF(Ассортимент!$A:$A,$B20,Ассортимент!K:K)</f>
        <v>0</v>
      </c>
    </row>
    <row r="21" spans="1:10">
      <c r="A21" s="61"/>
      <c r="B21" s="80" t="s">
        <v>309</v>
      </c>
      <c r="C21" s="81">
        <f t="shared" ref="C21:H21" si="0">SUM(C16:C20)</f>
        <v>0</v>
      </c>
      <c r="D21" s="81">
        <f t="shared" si="0"/>
        <v>0</v>
      </c>
      <c r="E21" s="82">
        <f t="shared" si="0"/>
        <v>0</v>
      </c>
      <c r="F21" s="83">
        <f t="shared" si="0"/>
        <v>0</v>
      </c>
      <c r="G21" s="83">
        <f t="shared" si="0"/>
        <v>0</v>
      </c>
      <c r="H21" s="83">
        <f t="shared" si="0"/>
        <v>0</v>
      </c>
    </row>
    <row r="23" spans="1:10" s="61" customFormat="1" ht="27" customHeight="1">
      <c r="B23" s="85" t="s">
        <v>311</v>
      </c>
      <c r="C23" s="85"/>
      <c r="D23" s="85"/>
      <c r="E23" s="85"/>
      <c r="F23" s="85"/>
      <c r="G23" s="85"/>
      <c r="H23" s="85"/>
      <c r="J23"/>
    </row>
    <row r="24" spans="1:10" s="61" customFormat="1">
      <c r="J24"/>
    </row>
    <row r="25" spans="1:10" s="61" customFormat="1">
      <c r="J25"/>
    </row>
    <row r="26" spans="1:10" s="61" customFormat="1">
      <c r="J26"/>
    </row>
    <row r="27" spans="1:10" s="61" customFormat="1">
      <c r="J27"/>
    </row>
    <row r="28" spans="1:10" s="61" customFormat="1">
      <c r="B28"/>
      <c r="C28"/>
      <c r="D28"/>
      <c r="F28"/>
      <c r="G28"/>
      <c r="H28" s="61" t="str">
        <f>IF(B28="","",G28*$C$14)</f>
        <v/>
      </c>
      <c r="J28"/>
    </row>
    <row r="29" spans="1:10" s="61" customFormat="1">
      <c r="B29"/>
      <c r="C29"/>
      <c r="D29"/>
      <c r="F29"/>
      <c r="G29"/>
      <c r="H29" s="61" t="str">
        <f>IF(B29="","",G29*$C$14)</f>
        <v/>
      </c>
      <c r="J29"/>
    </row>
    <row r="30" spans="1:10" s="61" customFormat="1">
      <c r="B30"/>
      <c r="C30"/>
      <c r="D30"/>
      <c r="F30"/>
      <c r="G30"/>
      <c r="H30" s="61" t="str">
        <f>IF(B30="","",G30*$C$14)</f>
        <v/>
      </c>
      <c r="J30"/>
    </row>
    <row r="31" spans="1:10" s="61" customFormat="1">
      <c r="B31"/>
      <c r="C31"/>
      <c r="D31"/>
      <c r="E31"/>
      <c r="F31"/>
      <c r="G31"/>
      <c r="J31"/>
    </row>
    <row r="32" spans="1:10" s="61" customFormat="1">
      <c r="B32"/>
      <c r="C32"/>
      <c r="D32"/>
      <c r="E32"/>
      <c r="F32"/>
      <c r="G32"/>
      <c r="J32"/>
    </row>
    <row r="33" spans="2:10" s="61" customFormat="1">
      <c r="B33"/>
      <c r="C33"/>
      <c r="D33"/>
      <c r="E33"/>
      <c r="F33"/>
      <c r="G33"/>
      <c r="J33"/>
    </row>
    <row r="34" spans="2:10" s="61" customFormat="1">
      <c r="B34"/>
      <c r="C34"/>
      <c r="D34"/>
      <c r="E34"/>
      <c r="F34"/>
      <c r="G34"/>
      <c r="J34"/>
    </row>
    <row r="35" spans="2:10" s="61" customFormat="1">
      <c r="B35"/>
      <c r="C35"/>
      <c r="D35"/>
      <c r="E35"/>
      <c r="F35"/>
      <c r="G35"/>
      <c r="J35"/>
    </row>
    <row r="36" spans="2:10" s="61" customFormat="1">
      <c r="B36"/>
      <c r="C36"/>
      <c r="D36"/>
      <c r="E36"/>
      <c r="F36"/>
      <c r="G36"/>
      <c r="J36"/>
    </row>
    <row r="37" spans="2:10" s="61" customFormat="1">
      <c r="J37"/>
    </row>
    <row r="38" spans="2:10" s="61" customFormat="1">
      <c r="J38"/>
    </row>
    <row r="39" spans="2:10" s="61" customFormat="1">
      <c r="J39"/>
    </row>
    <row r="40" spans="2:10" s="61" customFormat="1">
      <c r="J40"/>
    </row>
    <row r="41" spans="2:10" s="61" customFormat="1">
      <c r="J41"/>
    </row>
    <row r="42" spans="2:10" s="61" customFormat="1">
      <c r="J42"/>
    </row>
    <row r="43" spans="2:10" s="61" customFormat="1">
      <c r="J43"/>
    </row>
    <row r="44" spans="2:10" s="61" customFormat="1">
      <c r="J44"/>
    </row>
    <row r="45" spans="2:10" s="61" customFormat="1">
      <c r="J45"/>
    </row>
    <row r="46" spans="2:10" s="61" customFormat="1">
      <c r="J46"/>
    </row>
    <row r="47" spans="2:10" s="61" customFormat="1">
      <c r="J47"/>
    </row>
    <row r="48" spans="2:10" s="61" customFormat="1">
      <c r="J48"/>
    </row>
    <row r="49" spans="10:10" s="61" customFormat="1">
      <c r="J49"/>
    </row>
    <row r="50" spans="10:10" s="61" customFormat="1">
      <c r="J50"/>
    </row>
    <row r="51" spans="10:10" s="61" customFormat="1">
      <c r="J51"/>
    </row>
    <row r="52" spans="10:10" s="61" customFormat="1">
      <c r="J52"/>
    </row>
    <row r="53" spans="10:10" s="61" customFormat="1">
      <c r="J53"/>
    </row>
    <row r="54" spans="10:10" s="61" customFormat="1">
      <c r="J54"/>
    </row>
    <row r="55" spans="10:10" s="61" customFormat="1">
      <c r="J55"/>
    </row>
    <row r="56" spans="10:10" s="61" customFormat="1">
      <c r="J56"/>
    </row>
    <row r="57" spans="10:10" s="61" customFormat="1">
      <c r="J57"/>
    </row>
    <row r="58" spans="10:10" s="61" customFormat="1">
      <c r="J58"/>
    </row>
    <row r="59" spans="10:10" s="61" customFormat="1">
      <c r="J59"/>
    </row>
    <row r="60" spans="10:10" s="61" customFormat="1">
      <c r="J60"/>
    </row>
    <row r="61" spans="10:10" s="61" customFormat="1">
      <c r="J61"/>
    </row>
    <row r="62" spans="10:10" s="61" customFormat="1">
      <c r="J62"/>
    </row>
    <row r="63" spans="10:10" s="61" customFormat="1">
      <c r="J63"/>
    </row>
    <row r="64" spans="10:10" s="61" customFormat="1">
      <c r="J64"/>
    </row>
    <row r="65" spans="10:10" s="61" customFormat="1">
      <c r="J65"/>
    </row>
    <row r="66" spans="10:10" s="61" customFormat="1">
      <c r="J66"/>
    </row>
    <row r="67" spans="10:10" s="61" customFormat="1">
      <c r="J67"/>
    </row>
    <row r="68" spans="10:10" s="61" customFormat="1">
      <c r="J68"/>
    </row>
    <row r="69" spans="10:10" s="61" customFormat="1">
      <c r="J69"/>
    </row>
    <row r="70" spans="10:10" s="61" customFormat="1">
      <c r="J70"/>
    </row>
    <row r="71" spans="10:10" s="61" customFormat="1">
      <c r="J71"/>
    </row>
    <row r="72" spans="10:10" s="61" customFormat="1">
      <c r="J72"/>
    </row>
    <row r="73" spans="10:10" s="61" customFormat="1">
      <c r="J73"/>
    </row>
  </sheetData>
  <mergeCells count="2">
    <mergeCell ref="B9:H9"/>
    <mergeCell ref="B23:H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outlinePr summaryBelow="0"/>
  </sheetPr>
  <dimension ref="A1:T314"/>
  <sheetViews>
    <sheetView tabSelected="1" topLeftCell="B1" workbookViewId="0">
      <selection activeCell="C270" sqref="C270:S270"/>
    </sheetView>
  </sheetViews>
  <sheetFormatPr defaultRowHeight="12.75" outlineLevelRow="1"/>
  <cols>
    <col min="1" max="1" width="15.7109375" hidden="1" customWidth="1"/>
    <col min="2" max="2" width="9.5703125" customWidth="1"/>
    <col min="3" max="3" width="8.28515625" customWidth="1"/>
    <col min="4" max="4" width="58.140625" customWidth="1"/>
    <col min="5" max="5" width="11" customWidth="1"/>
    <col min="6" max="13" width="7.7109375" hidden="1" customWidth="1"/>
    <col min="14" max="14" width="7.7109375" customWidth="1"/>
    <col min="15" max="15" width="8.7109375" customWidth="1"/>
    <col min="16" max="16" width="7.7109375" customWidth="1"/>
    <col min="17" max="17" width="8.28515625" hidden="1" customWidth="1"/>
    <col min="18" max="18" width="7.5703125" customWidth="1"/>
    <col min="19" max="19" width="7.7109375" customWidth="1"/>
  </cols>
  <sheetData>
    <row r="1" spans="1:20" ht="12.75" customHeight="1">
      <c r="C1" s="1"/>
      <c r="D1" s="87" t="s">
        <v>0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2"/>
      <c r="Q1" s="2"/>
      <c r="R1" s="2"/>
    </row>
    <row r="2" spans="1:20" ht="12.75" customHeight="1">
      <c r="C2" s="1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2"/>
      <c r="Q2" s="2"/>
      <c r="R2" s="2"/>
    </row>
    <row r="3" spans="1:20" ht="12.75" customHeight="1"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2"/>
      <c r="Q3" s="2"/>
      <c r="R3" s="2"/>
    </row>
    <row r="4" spans="1:20">
      <c r="C4" s="1"/>
      <c r="E4" s="1"/>
      <c r="N4" s="3" t="s">
        <v>1</v>
      </c>
      <c r="O4" s="4">
        <v>0</v>
      </c>
      <c r="R4" s="5" t="s">
        <v>2</v>
      </c>
      <c r="S4" s="6">
        <f>SUM($G$11:$G$9998)</f>
        <v>0</v>
      </c>
    </row>
    <row r="5" spans="1:20">
      <c r="C5" s="1"/>
      <c r="D5" s="7"/>
      <c r="E5" s="8"/>
      <c r="F5" s="7"/>
      <c r="G5" s="7"/>
      <c r="H5" s="7"/>
      <c r="I5" s="7"/>
      <c r="J5" s="7"/>
      <c r="K5" s="7"/>
      <c r="L5" s="7"/>
      <c r="M5" s="7"/>
      <c r="N5" s="3" t="s">
        <v>3</v>
      </c>
      <c r="O5" s="4">
        <v>0</v>
      </c>
      <c r="P5" s="7"/>
      <c r="R5" s="5" t="s">
        <v>4</v>
      </c>
      <c r="S5" s="6">
        <f>SUM($S$11:$S$9998)</f>
        <v>0</v>
      </c>
    </row>
    <row r="6" spans="1:20">
      <c r="C6" s="1"/>
      <c r="D6" s="7"/>
      <c r="E6" s="8"/>
      <c r="F6" s="7"/>
      <c r="G6" s="7"/>
      <c r="H6" s="7"/>
      <c r="I6" s="7"/>
      <c r="J6" s="7"/>
      <c r="K6" s="7"/>
      <c r="L6" s="7"/>
      <c r="M6" s="7"/>
      <c r="N6" s="3" t="s">
        <v>5</v>
      </c>
      <c r="O6" s="9"/>
      <c r="P6" s="7"/>
      <c r="R6" s="10" t="s">
        <v>6</v>
      </c>
      <c r="S6" s="11">
        <f>SUM($K$11:$K$9998)</f>
        <v>0</v>
      </c>
    </row>
    <row r="7" spans="1:20">
      <c r="C7" s="1"/>
      <c r="D7" s="7"/>
      <c r="E7" s="8"/>
      <c r="F7" s="7"/>
      <c r="G7" s="7"/>
      <c r="H7" s="7"/>
      <c r="I7" s="7"/>
      <c r="J7" s="7"/>
      <c r="K7" s="7"/>
      <c r="L7" s="7"/>
      <c r="M7" s="7"/>
      <c r="N7" s="7"/>
      <c r="P7" s="7"/>
      <c r="R7" s="12" t="s">
        <v>7</v>
      </c>
      <c r="S7" s="13">
        <f>SUM($I$11:$I$9998)</f>
        <v>0</v>
      </c>
    </row>
    <row r="8" spans="1:20">
      <c r="C8" s="1"/>
      <c r="D8" s="7"/>
      <c r="E8" s="8"/>
      <c r="F8" s="7"/>
      <c r="G8" s="7"/>
      <c r="H8" s="7"/>
      <c r="I8" s="7"/>
      <c r="J8" s="7"/>
      <c r="K8" s="7"/>
      <c r="L8" s="7"/>
      <c r="M8" s="7"/>
      <c r="N8" s="14" t="s">
        <v>8</v>
      </c>
      <c r="O8" s="15">
        <f>SUM($L$11:$L$9998)</f>
        <v>0</v>
      </c>
      <c r="P8" s="7"/>
    </row>
    <row r="9" spans="1:20">
      <c r="C9" s="1"/>
      <c r="D9" s="7"/>
      <c r="E9" s="8"/>
      <c r="F9" s="7"/>
      <c r="G9" s="7"/>
      <c r="H9" s="7"/>
      <c r="I9" s="7"/>
      <c r="J9" s="7"/>
      <c r="K9" s="7"/>
      <c r="L9" s="7"/>
      <c r="M9" s="7"/>
      <c r="N9" s="12" t="s">
        <v>9</v>
      </c>
      <c r="O9" s="16">
        <f>O8*1.2</f>
        <v>0</v>
      </c>
      <c r="P9" s="7"/>
      <c r="Q9" s="7"/>
      <c r="R9" s="7"/>
    </row>
    <row r="10" spans="1:20" ht="13.5" thickBot="1">
      <c r="B10" s="17" t="s">
        <v>10</v>
      </c>
      <c r="C10" s="1"/>
      <c r="E10" s="1"/>
    </row>
    <row r="11" spans="1:20" ht="68.25" thickBot="1">
      <c r="A11" s="18" t="s">
        <v>11</v>
      </c>
      <c r="B11" s="19" t="s">
        <v>12</v>
      </c>
      <c r="C11" s="20" t="s">
        <v>13</v>
      </c>
      <c r="D11" s="20" t="s">
        <v>14</v>
      </c>
      <c r="E11" s="20" t="s">
        <v>15</v>
      </c>
      <c r="F11" s="21" t="s">
        <v>16</v>
      </c>
      <c r="G11" s="22" t="s">
        <v>17</v>
      </c>
      <c r="H11" s="22" t="s">
        <v>18</v>
      </c>
      <c r="I11" s="22" t="s">
        <v>19</v>
      </c>
      <c r="J11" s="22" t="s">
        <v>20</v>
      </c>
      <c r="K11" s="22" t="s">
        <v>21</v>
      </c>
      <c r="L11" s="22" t="s">
        <v>22</v>
      </c>
      <c r="M11" s="22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3" t="s">
        <v>28</v>
      </c>
      <c r="S11" s="24" t="s">
        <v>29</v>
      </c>
      <c r="T11" s="25"/>
    </row>
    <row r="12" spans="1:20">
      <c r="A12" s="26"/>
      <c r="B12" s="27"/>
      <c r="C12" s="28"/>
      <c r="D12" s="29" t="s">
        <v>30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0"/>
      <c r="T12" s="31"/>
    </row>
    <row r="13" spans="1:20" outlineLevel="1">
      <c r="A13" s="32" t="s">
        <v>31</v>
      </c>
      <c r="B13" s="33" t="s">
        <v>32</v>
      </c>
      <c r="C13" s="34">
        <v>528413</v>
      </c>
      <c r="D13" s="35" t="s">
        <v>33</v>
      </c>
      <c r="E13" s="36">
        <v>49.97</v>
      </c>
      <c r="F13" s="37">
        <v>3.75</v>
      </c>
      <c r="G13" s="38">
        <f t="shared" ref="G13:G44" si="0">+F13*S13</f>
        <v>0</v>
      </c>
      <c r="H13" s="38">
        <v>3.7810000000000001</v>
      </c>
      <c r="I13" s="39">
        <f t="shared" ref="I13:I44" si="1">+H13*S13</f>
        <v>0</v>
      </c>
      <c r="J13" s="38">
        <v>3.484</v>
      </c>
      <c r="K13" s="40">
        <f t="shared" ref="K13:K44" si="2">+J13*S13</f>
        <v>0</v>
      </c>
      <c r="L13" s="40">
        <f t="shared" ref="L13:L44" si="3">+O13*S13</f>
        <v>0</v>
      </c>
      <c r="M13" s="40">
        <v>140</v>
      </c>
      <c r="N13" s="41">
        <f t="shared" ref="N13:N44" si="4">+$O$4</f>
        <v>0</v>
      </c>
      <c r="O13" s="42">
        <f t="shared" ref="O13:O44" si="5">E13*(1-N13)</f>
        <v>49.97</v>
      </c>
      <c r="P13" s="42">
        <f t="shared" ref="P13:P44" si="6">O13*1.2</f>
        <v>59.963999999999999</v>
      </c>
      <c r="Q13" s="33">
        <v>2</v>
      </c>
      <c r="R13" s="33">
        <v>1</v>
      </c>
      <c r="S13" s="43"/>
      <c r="T13" s="31" t="str">
        <f t="shared" ref="T13:T44" si="7">IFERROR(IF(S13/R13-TRUNC(S13/R13)&gt;0,"&lt;&lt;&lt; ВНИМАНИЕ! Количество должно быть кратно " &amp;R13&amp;"!",""),"")</f>
        <v/>
      </c>
    </row>
    <row r="14" spans="1:20" outlineLevel="1">
      <c r="A14" s="32" t="s">
        <v>31</v>
      </c>
      <c r="B14" s="33" t="s">
        <v>32</v>
      </c>
      <c r="C14" s="34">
        <v>537987</v>
      </c>
      <c r="D14" s="35" t="s">
        <v>34</v>
      </c>
      <c r="E14" s="36">
        <v>227.4</v>
      </c>
      <c r="F14" s="37">
        <v>20</v>
      </c>
      <c r="G14" s="38">
        <f t="shared" si="0"/>
        <v>0</v>
      </c>
      <c r="H14" s="38">
        <v>21.157</v>
      </c>
      <c r="I14" s="39">
        <f t="shared" si="1"/>
        <v>0</v>
      </c>
      <c r="J14" s="38">
        <v>18.579999999999998</v>
      </c>
      <c r="K14" s="40">
        <f t="shared" si="2"/>
        <v>0</v>
      </c>
      <c r="L14" s="40">
        <f t="shared" si="3"/>
        <v>0</v>
      </c>
      <c r="M14" s="40">
        <v>22</v>
      </c>
      <c r="N14" s="41">
        <f t="shared" si="4"/>
        <v>0</v>
      </c>
      <c r="O14" s="42">
        <f t="shared" si="5"/>
        <v>227.4</v>
      </c>
      <c r="P14" s="42">
        <f t="shared" si="6"/>
        <v>272.88</v>
      </c>
      <c r="Q14" s="33">
        <v>1</v>
      </c>
      <c r="R14" s="33">
        <v>1</v>
      </c>
      <c r="S14" s="43"/>
      <c r="T14" s="31" t="str">
        <f t="shared" si="7"/>
        <v/>
      </c>
    </row>
    <row r="15" spans="1:20" outlineLevel="1">
      <c r="A15" s="32" t="s">
        <v>31</v>
      </c>
      <c r="B15" s="33" t="s">
        <v>32</v>
      </c>
      <c r="C15" s="34">
        <v>528417</v>
      </c>
      <c r="D15" s="35" t="s">
        <v>35</v>
      </c>
      <c r="E15" s="36">
        <v>29.77</v>
      </c>
      <c r="F15" s="37">
        <v>1</v>
      </c>
      <c r="G15" s="38">
        <f t="shared" si="0"/>
        <v>0</v>
      </c>
      <c r="H15" s="38">
        <v>1.0089999999999999</v>
      </c>
      <c r="I15" s="39">
        <f t="shared" si="1"/>
        <v>0</v>
      </c>
      <c r="J15" s="38">
        <v>0.90500000000000003</v>
      </c>
      <c r="K15" s="40">
        <f t="shared" si="2"/>
        <v>0</v>
      </c>
      <c r="L15" s="40">
        <f t="shared" si="3"/>
        <v>0</v>
      </c>
      <c r="M15" s="40">
        <v>462</v>
      </c>
      <c r="N15" s="41">
        <f t="shared" si="4"/>
        <v>0</v>
      </c>
      <c r="O15" s="42">
        <f t="shared" si="5"/>
        <v>29.77</v>
      </c>
      <c r="P15" s="42">
        <f t="shared" si="6"/>
        <v>35.723999999999997</v>
      </c>
      <c r="Q15" s="33">
        <v>2</v>
      </c>
      <c r="R15" s="33">
        <v>1</v>
      </c>
      <c r="S15" s="43"/>
      <c r="T15" s="31" t="str">
        <f t="shared" si="7"/>
        <v/>
      </c>
    </row>
    <row r="16" spans="1:20" outlineLevel="1">
      <c r="A16" s="32" t="s">
        <v>31</v>
      </c>
      <c r="B16" s="33" t="s">
        <v>32</v>
      </c>
      <c r="C16" s="34">
        <v>528421</v>
      </c>
      <c r="D16" s="35" t="s">
        <v>36</v>
      </c>
      <c r="E16" s="36">
        <v>29.77</v>
      </c>
      <c r="F16" s="37">
        <v>1</v>
      </c>
      <c r="G16" s="38">
        <f t="shared" si="0"/>
        <v>0</v>
      </c>
      <c r="H16" s="38">
        <v>1.2470000000000001</v>
      </c>
      <c r="I16" s="39">
        <f t="shared" si="1"/>
        <v>0</v>
      </c>
      <c r="J16" s="38">
        <v>1.143</v>
      </c>
      <c r="K16" s="40">
        <f t="shared" si="2"/>
        <v>0</v>
      </c>
      <c r="L16" s="40">
        <f t="shared" si="3"/>
        <v>0</v>
      </c>
      <c r="M16" s="40">
        <v>462</v>
      </c>
      <c r="N16" s="41">
        <f t="shared" si="4"/>
        <v>0</v>
      </c>
      <c r="O16" s="42">
        <f t="shared" si="5"/>
        <v>29.77</v>
      </c>
      <c r="P16" s="42">
        <f t="shared" si="6"/>
        <v>35.723999999999997</v>
      </c>
      <c r="Q16" s="33">
        <v>2</v>
      </c>
      <c r="R16" s="33">
        <v>1</v>
      </c>
      <c r="S16" s="43"/>
      <c r="T16" s="31" t="str">
        <f t="shared" si="7"/>
        <v/>
      </c>
    </row>
    <row r="17" spans="1:20" outlineLevel="1">
      <c r="A17" s="32" t="s">
        <v>31</v>
      </c>
      <c r="B17" s="33" t="s">
        <v>32</v>
      </c>
      <c r="C17" s="34">
        <v>528569</v>
      </c>
      <c r="D17" s="35" t="s">
        <v>37</v>
      </c>
      <c r="E17" s="36">
        <v>111.64</v>
      </c>
      <c r="F17" s="37">
        <v>3.75</v>
      </c>
      <c r="G17" s="38">
        <f t="shared" si="0"/>
        <v>0</v>
      </c>
      <c r="H17" s="38">
        <v>5.5549999999999997</v>
      </c>
      <c r="I17" s="39">
        <f t="shared" si="1"/>
        <v>0</v>
      </c>
      <c r="J17" s="38">
        <v>5.258</v>
      </c>
      <c r="K17" s="40">
        <f t="shared" si="2"/>
        <v>0</v>
      </c>
      <c r="L17" s="40">
        <f t="shared" si="3"/>
        <v>0</v>
      </c>
      <c r="M17" s="40">
        <v>140</v>
      </c>
      <c r="N17" s="41">
        <f t="shared" si="4"/>
        <v>0</v>
      </c>
      <c r="O17" s="42">
        <f t="shared" si="5"/>
        <v>111.64</v>
      </c>
      <c r="P17" s="42">
        <f t="shared" si="6"/>
        <v>133.96799999999999</v>
      </c>
      <c r="Q17" s="33">
        <v>2</v>
      </c>
      <c r="R17" s="33">
        <v>1</v>
      </c>
      <c r="S17" s="43"/>
      <c r="T17" s="31" t="str">
        <f t="shared" si="7"/>
        <v/>
      </c>
    </row>
    <row r="18" spans="1:20" outlineLevel="1">
      <c r="A18" s="32" t="s">
        <v>31</v>
      </c>
      <c r="B18" s="33" t="s">
        <v>32</v>
      </c>
      <c r="C18" s="34">
        <v>528424</v>
      </c>
      <c r="D18" s="35" t="s">
        <v>38</v>
      </c>
      <c r="E18" s="36">
        <v>111.64</v>
      </c>
      <c r="F18" s="37">
        <v>3.75</v>
      </c>
      <c r="G18" s="38">
        <f t="shared" si="0"/>
        <v>0</v>
      </c>
      <c r="H18" s="38">
        <v>3.95</v>
      </c>
      <c r="I18" s="39">
        <f t="shared" si="1"/>
        <v>0</v>
      </c>
      <c r="J18" s="38">
        <v>3.653</v>
      </c>
      <c r="K18" s="40">
        <f t="shared" si="2"/>
        <v>0</v>
      </c>
      <c r="L18" s="40">
        <f t="shared" si="3"/>
        <v>0</v>
      </c>
      <c r="M18" s="40">
        <v>140</v>
      </c>
      <c r="N18" s="41">
        <f t="shared" si="4"/>
        <v>0</v>
      </c>
      <c r="O18" s="42">
        <f t="shared" si="5"/>
        <v>111.64</v>
      </c>
      <c r="P18" s="42">
        <f t="shared" si="6"/>
        <v>133.96799999999999</v>
      </c>
      <c r="Q18" s="33">
        <v>2</v>
      </c>
      <c r="R18" s="33">
        <v>1</v>
      </c>
      <c r="S18" s="43"/>
      <c r="T18" s="31" t="str">
        <f t="shared" si="7"/>
        <v/>
      </c>
    </row>
    <row r="19" spans="1:20" outlineLevel="1">
      <c r="A19" s="32" t="s">
        <v>31</v>
      </c>
      <c r="B19" s="33" t="s">
        <v>32</v>
      </c>
      <c r="C19" s="34">
        <v>528426</v>
      </c>
      <c r="D19" s="35" t="s">
        <v>39</v>
      </c>
      <c r="E19" s="36">
        <v>29.77</v>
      </c>
      <c r="F19" s="37">
        <v>1</v>
      </c>
      <c r="G19" s="38">
        <f t="shared" si="0"/>
        <v>0</v>
      </c>
      <c r="H19" s="38">
        <v>1.0820000000000001</v>
      </c>
      <c r="I19" s="39">
        <f t="shared" si="1"/>
        <v>0</v>
      </c>
      <c r="J19" s="38">
        <v>0.97799999999999998</v>
      </c>
      <c r="K19" s="40">
        <f t="shared" si="2"/>
        <v>0</v>
      </c>
      <c r="L19" s="40">
        <f t="shared" si="3"/>
        <v>0</v>
      </c>
      <c r="M19" s="40">
        <v>462</v>
      </c>
      <c r="N19" s="41">
        <f t="shared" si="4"/>
        <v>0</v>
      </c>
      <c r="O19" s="42">
        <f t="shared" si="5"/>
        <v>29.77</v>
      </c>
      <c r="P19" s="42">
        <f t="shared" si="6"/>
        <v>35.723999999999997</v>
      </c>
      <c r="Q19" s="33">
        <v>2</v>
      </c>
      <c r="R19" s="33">
        <v>1</v>
      </c>
      <c r="S19" s="43"/>
      <c r="T19" s="31" t="str">
        <f t="shared" si="7"/>
        <v/>
      </c>
    </row>
    <row r="20" spans="1:20" outlineLevel="1">
      <c r="A20" s="32" t="s">
        <v>31</v>
      </c>
      <c r="B20" s="33" t="s">
        <v>32</v>
      </c>
      <c r="C20" s="34">
        <v>563380</v>
      </c>
      <c r="D20" s="35" t="s">
        <v>40</v>
      </c>
      <c r="E20" s="36">
        <v>111.64</v>
      </c>
      <c r="F20" s="37">
        <v>3.75</v>
      </c>
      <c r="G20" s="38">
        <f t="shared" si="0"/>
        <v>0</v>
      </c>
      <c r="H20" s="38">
        <v>4</v>
      </c>
      <c r="I20" s="39">
        <f t="shared" si="1"/>
        <v>0</v>
      </c>
      <c r="J20" s="38">
        <v>3.6680000000000001</v>
      </c>
      <c r="K20" s="40">
        <f t="shared" si="2"/>
        <v>0</v>
      </c>
      <c r="L20" s="40">
        <f t="shared" si="3"/>
        <v>0</v>
      </c>
      <c r="M20" s="40">
        <v>140</v>
      </c>
      <c r="N20" s="41">
        <f t="shared" si="4"/>
        <v>0</v>
      </c>
      <c r="O20" s="42">
        <f t="shared" si="5"/>
        <v>111.64</v>
      </c>
      <c r="P20" s="42">
        <f t="shared" si="6"/>
        <v>133.96799999999999</v>
      </c>
      <c r="Q20" s="33">
        <v>2</v>
      </c>
      <c r="R20" s="33">
        <v>1</v>
      </c>
      <c r="S20" s="43"/>
      <c r="T20" s="31" t="str">
        <f t="shared" si="7"/>
        <v/>
      </c>
    </row>
    <row r="21" spans="1:20" outlineLevel="1">
      <c r="A21" s="32" t="s">
        <v>31</v>
      </c>
      <c r="B21" s="33" t="s">
        <v>32</v>
      </c>
      <c r="C21" s="34">
        <v>528428</v>
      </c>
      <c r="D21" s="35" t="s">
        <v>41</v>
      </c>
      <c r="E21" s="36">
        <v>111.64</v>
      </c>
      <c r="F21" s="37">
        <v>3.75</v>
      </c>
      <c r="G21" s="38">
        <f t="shared" si="0"/>
        <v>0</v>
      </c>
      <c r="H21" s="38">
        <v>3.9609999999999999</v>
      </c>
      <c r="I21" s="39">
        <f t="shared" si="1"/>
        <v>0</v>
      </c>
      <c r="J21" s="38">
        <v>3.6640000000000001</v>
      </c>
      <c r="K21" s="40">
        <f t="shared" si="2"/>
        <v>0</v>
      </c>
      <c r="L21" s="40">
        <f t="shared" si="3"/>
        <v>0</v>
      </c>
      <c r="M21" s="40">
        <v>140</v>
      </c>
      <c r="N21" s="41">
        <f t="shared" si="4"/>
        <v>0</v>
      </c>
      <c r="O21" s="42">
        <f t="shared" si="5"/>
        <v>111.64</v>
      </c>
      <c r="P21" s="42">
        <f t="shared" si="6"/>
        <v>133.96799999999999</v>
      </c>
      <c r="Q21" s="33">
        <v>2</v>
      </c>
      <c r="R21" s="33">
        <v>1</v>
      </c>
      <c r="S21" s="43"/>
      <c r="T21" s="31" t="str">
        <f t="shared" si="7"/>
        <v/>
      </c>
    </row>
    <row r="22" spans="1:20" outlineLevel="1">
      <c r="A22" s="32" t="s">
        <v>31</v>
      </c>
      <c r="B22" s="33" t="s">
        <v>32</v>
      </c>
      <c r="C22" s="34">
        <v>528430</v>
      </c>
      <c r="D22" s="35" t="s">
        <v>42</v>
      </c>
      <c r="E22" s="36">
        <v>29.77</v>
      </c>
      <c r="F22" s="37">
        <v>1</v>
      </c>
      <c r="G22" s="38">
        <f t="shared" si="0"/>
        <v>0</v>
      </c>
      <c r="H22" s="38">
        <v>1.1140000000000001</v>
      </c>
      <c r="I22" s="39">
        <f t="shared" si="1"/>
        <v>0</v>
      </c>
      <c r="J22" s="38">
        <v>1.01</v>
      </c>
      <c r="K22" s="40">
        <f t="shared" si="2"/>
        <v>0</v>
      </c>
      <c r="L22" s="40">
        <f t="shared" si="3"/>
        <v>0</v>
      </c>
      <c r="M22" s="40">
        <v>462</v>
      </c>
      <c r="N22" s="41">
        <f t="shared" si="4"/>
        <v>0</v>
      </c>
      <c r="O22" s="42">
        <f t="shared" si="5"/>
        <v>29.77</v>
      </c>
      <c r="P22" s="42">
        <f t="shared" si="6"/>
        <v>35.723999999999997</v>
      </c>
      <c r="Q22" s="33">
        <v>2</v>
      </c>
      <c r="R22" s="33">
        <v>1</v>
      </c>
      <c r="S22" s="43"/>
      <c r="T22" s="31" t="str">
        <f t="shared" si="7"/>
        <v/>
      </c>
    </row>
    <row r="23" spans="1:20" outlineLevel="1">
      <c r="A23" s="32" t="s">
        <v>31</v>
      </c>
      <c r="B23" s="33" t="s">
        <v>32</v>
      </c>
      <c r="C23" s="34">
        <v>555180</v>
      </c>
      <c r="D23" s="35" t="s">
        <v>43</v>
      </c>
      <c r="E23" s="36">
        <v>29.77</v>
      </c>
      <c r="F23" s="37">
        <v>1</v>
      </c>
      <c r="G23" s="38">
        <f t="shared" si="0"/>
        <v>0</v>
      </c>
      <c r="H23" s="38">
        <v>1.0940000000000001</v>
      </c>
      <c r="I23" s="39">
        <f t="shared" si="1"/>
        <v>0</v>
      </c>
      <c r="J23" s="38">
        <v>0.99</v>
      </c>
      <c r="K23" s="40">
        <f t="shared" si="2"/>
        <v>0</v>
      </c>
      <c r="L23" s="40">
        <f t="shared" si="3"/>
        <v>0</v>
      </c>
      <c r="M23" s="40">
        <v>462</v>
      </c>
      <c r="N23" s="41">
        <f t="shared" si="4"/>
        <v>0</v>
      </c>
      <c r="O23" s="42">
        <f t="shared" si="5"/>
        <v>29.77</v>
      </c>
      <c r="P23" s="42">
        <f t="shared" si="6"/>
        <v>35.723999999999997</v>
      </c>
      <c r="Q23" s="33">
        <v>2</v>
      </c>
      <c r="R23" s="33">
        <v>1</v>
      </c>
      <c r="S23" s="43"/>
      <c r="T23" s="31" t="str">
        <f t="shared" si="7"/>
        <v/>
      </c>
    </row>
    <row r="24" spans="1:20" outlineLevel="1">
      <c r="A24" s="32" t="s">
        <v>31</v>
      </c>
      <c r="B24" s="33" t="s">
        <v>32</v>
      </c>
      <c r="C24" s="34">
        <v>528434</v>
      </c>
      <c r="D24" s="35" t="s">
        <v>44</v>
      </c>
      <c r="E24" s="36">
        <v>29.77</v>
      </c>
      <c r="F24" s="37">
        <v>1</v>
      </c>
      <c r="G24" s="38">
        <f t="shared" si="0"/>
        <v>0</v>
      </c>
      <c r="H24" s="38">
        <v>1.0880000000000001</v>
      </c>
      <c r="I24" s="39">
        <f t="shared" si="1"/>
        <v>0</v>
      </c>
      <c r="J24" s="38">
        <v>0.98399999999999999</v>
      </c>
      <c r="K24" s="40">
        <f t="shared" si="2"/>
        <v>0</v>
      </c>
      <c r="L24" s="40">
        <f t="shared" si="3"/>
        <v>0</v>
      </c>
      <c r="M24" s="40">
        <v>462</v>
      </c>
      <c r="N24" s="41">
        <f t="shared" si="4"/>
        <v>0</v>
      </c>
      <c r="O24" s="42">
        <f t="shared" si="5"/>
        <v>29.77</v>
      </c>
      <c r="P24" s="42">
        <f t="shared" si="6"/>
        <v>35.723999999999997</v>
      </c>
      <c r="Q24" s="33">
        <v>2</v>
      </c>
      <c r="R24" s="33">
        <v>1</v>
      </c>
      <c r="S24" s="43"/>
      <c r="T24" s="31" t="str">
        <f t="shared" si="7"/>
        <v/>
      </c>
    </row>
    <row r="25" spans="1:20" outlineLevel="1">
      <c r="A25" s="32" t="s">
        <v>31</v>
      </c>
      <c r="B25" s="33" t="s">
        <v>32</v>
      </c>
      <c r="C25" s="34">
        <v>528437</v>
      </c>
      <c r="D25" s="35" t="s">
        <v>45</v>
      </c>
      <c r="E25" s="36">
        <v>29.77</v>
      </c>
      <c r="F25" s="37">
        <v>1</v>
      </c>
      <c r="G25" s="38">
        <f t="shared" si="0"/>
        <v>0</v>
      </c>
      <c r="H25" s="38">
        <v>1.1160000000000001</v>
      </c>
      <c r="I25" s="39">
        <f t="shared" si="1"/>
        <v>0</v>
      </c>
      <c r="J25" s="38">
        <v>1.012</v>
      </c>
      <c r="K25" s="40">
        <f t="shared" si="2"/>
        <v>0</v>
      </c>
      <c r="L25" s="40">
        <f t="shared" si="3"/>
        <v>0</v>
      </c>
      <c r="M25" s="40">
        <v>462</v>
      </c>
      <c r="N25" s="41">
        <f t="shared" si="4"/>
        <v>0</v>
      </c>
      <c r="O25" s="42">
        <f t="shared" si="5"/>
        <v>29.77</v>
      </c>
      <c r="P25" s="42">
        <f t="shared" si="6"/>
        <v>35.723999999999997</v>
      </c>
      <c r="Q25" s="33">
        <v>2</v>
      </c>
      <c r="R25" s="33">
        <v>1</v>
      </c>
      <c r="S25" s="43"/>
      <c r="T25" s="31" t="str">
        <f t="shared" si="7"/>
        <v/>
      </c>
    </row>
    <row r="26" spans="1:20" outlineLevel="1">
      <c r="A26" s="32" t="s">
        <v>31</v>
      </c>
      <c r="B26" s="33" t="s">
        <v>32</v>
      </c>
      <c r="C26" s="34">
        <v>528439</v>
      </c>
      <c r="D26" s="35" t="s">
        <v>46</v>
      </c>
      <c r="E26" s="36">
        <v>49.95</v>
      </c>
      <c r="F26" s="37">
        <v>1</v>
      </c>
      <c r="G26" s="38">
        <f t="shared" si="0"/>
        <v>0</v>
      </c>
      <c r="H26" s="38">
        <v>1.0680000000000001</v>
      </c>
      <c r="I26" s="39">
        <f t="shared" si="1"/>
        <v>0</v>
      </c>
      <c r="J26" s="38">
        <v>0.96399999999999997</v>
      </c>
      <c r="K26" s="40">
        <f t="shared" si="2"/>
        <v>0</v>
      </c>
      <c r="L26" s="40">
        <f t="shared" si="3"/>
        <v>0</v>
      </c>
      <c r="M26" s="40">
        <v>462</v>
      </c>
      <c r="N26" s="41">
        <f t="shared" si="4"/>
        <v>0</v>
      </c>
      <c r="O26" s="42">
        <f t="shared" si="5"/>
        <v>49.95</v>
      </c>
      <c r="P26" s="42">
        <f t="shared" si="6"/>
        <v>59.94</v>
      </c>
      <c r="Q26" s="33">
        <v>2</v>
      </c>
      <c r="R26" s="33">
        <v>1</v>
      </c>
      <c r="S26" s="43"/>
      <c r="T26" s="31" t="str">
        <f t="shared" si="7"/>
        <v/>
      </c>
    </row>
    <row r="27" spans="1:20" outlineLevel="1">
      <c r="A27" s="32" t="s">
        <v>31</v>
      </c>
      <c r="B27" s="33" t="s">
        <v>32</v>
      </c>
      <c r="C27" s="34">
        <v>528444</v>
      </c>
      <c r="D27" s="35" t="s">
        <v>47</v>
      </c>
      <c r="E27" s="36">
        <v>49.95</v>
      </c>
      <c r="F27" s="37">
        <v>1</v>
      </c>
      <c r="G27" s="38">
        <f t="shared" si="0"/>
        <v>0</v>
      </c>
      <c r="H27" s="38">
        <v>1.1259999999999999</v>
      </c>
      <c r="I27" s="39">
        <f t="shared" si="1"/>
        <v>0</v>
      </c>
      <c r="J27" s="38">
        <v>1.022</v>
      </c>
      <c r="K27" s="40">
        <f t="shared" si="2"/>
        <v>0</v>
      </c>
      <c r="L27" s="40">
        <f t="shared" si="3"/>
        <v>0</v>
      </c>
      <c r="M27" s="40">
        <v>462</v>
      </c>
      <c r="N27" s="41">
        <f t="shared" si="4"/>
        <v>0</v>
      </c>
      <c r="O27" s="42">
        <f t="shared" si="5"/>
        <v>49.95</v>
      </c>
      <c r="P27" s="42">
        <f t="shared" si="6"/>
        <v>59.94</v>
      </c>
      <c r="Q27" s="33">
        <v>2</v>
      </c>
      <c r="R27" s="33">
        <v>1</v>
      </c>
      <c r="S27" s="43"/>
      <c r="T27" s="31" t="str">
        <f t="shared" si="7"/>
        <v/>
      </c>
    </row>
    <row r="28" spans="1:20" outlineLevel="1">
      <c r="A28" s="32" t="s">
        <v>31</v>
      </c>
      <c r="B28" s="33" t="s">
        <v>32</v>
      </c>
      <c r="C28" s="34">
        <v>528446</v>
      </c>
      <c r="D28" s="35" t="s">
        <v>48</v>
      </c>
      <c r="E28" s="36">
        <v>29.77</v>
      </c>
      <c r="F28" s="37">
        <v>1</v>
      </c>
      <c r="G28" s="38">
        <f t="shared" si="0"/>
        <v>0</v>
      </c>
      <c r="H28" s="38">
        <v>1.23</v>
      </c>
      <c r="I28" s="39">
        <f t="shared" si="1"/>
        <v>0</v>
      </c>
      <c r="J28" s="38">
        <v>1.1259999999999999</v>
      </c>
      <c r="K28" s="40">
        <f t="shared" si="2"/>
        <v>0</v>
      </c>
      <c r="L28" s="40">
        <f t="shared" si="3"/>
        <v>0</v>
      </c>
      <c r="M28" s="40">
        <v>462</v>
      </c>
      <c r="N28" s="41">
        <f t="shared" si="4"/>
        <v>0</v>
      </c>
      <c r="O28" s="42">
        <f t="shared" si="5"/>
        <v>29.77</v>
      </c>
      <c r="P28" s="42">
        <f t="shared" si="6"/>
        <v>35.723999999999997</v>
      </c>
      <c r="Q28" s="33">
        <v>2</v>
      </c>
      <c r="R28" s="33">
        <v>1</v>
      </c>
      <c r="S28" s="43"/>
      <c r="T28" s="31" t="str">
        <f t="shared" si="7"/>
        <v/>
      </c>
    </row>
    <row r="29" spans="1:20" outlineLevel="1">
      <c r="A29" s="32" t="s">
        <v>31</v>
      </c>
      <c r="B29" s="33" t="s">
        <v>32</v>
      </c>
      <c r="C29" s="34">
        <v>528450</v>
      </c>
      <c r="D29" s="35" t="s">
        <v>49</v>
      </c>
      <c r="E29" s="36">
        <v>49.95</v>
      </c>
      <c r="F29" s="37">
        <v>1</v>
      </c>
      <c r="G29" s="38">
        <f t="shared" si="0"/>
        <v>0</v>
      </c>
      <c r="H29" s="38">
        <v>1.1020000000000001</v>
      </c>
      <c r="I29" s="39">
        <f t="shared" si="1"/>
        <v>0</v>
      </c>
      <c r="J29" s="38">
        <v>0.998</v>
      </c>
      <c r="K29" s="40">
        <f t="shared" si="2"/>
        <v>0</v>
      </c>
      <c r="L29" s="40">
        <f t="shared" si="3"/>
        <v>0</v>
      </c>
      <c r="M29" s="40">
        <v>462</v>
      </c>
      <c r="N29" s="41">
        <f t="shared" si="4"/>
        <v>0</v>
      </c>
      <c r="O29" s="42">
        <f t="shared" si="5"/>
        <v>49.95</v>
      </c>
      <c r="P29" s="42">
        <f t="shared" si="6"/>
        <v>59.94</v>
      </c>
      <c r="Q29" s="33">
        <v>2</v>
      </c>
      <c r="R29" s="33">
        <v>1</v>
      </c>
      <c r="S29" s="43"/>
      <c r="T29" s="31" t="str">
        <f t="shared" si="7"/>
        <v/>
      </c>
    </row>
    <row r="30" spans="1:20" outlineLevel="1">
      <c r="A30" s="32" t="s">
        <v>31</v>
      </c>
      <c r="B30" s="33" t="s">
        <v>32</v>
      </c>
      <c r="C30" s="34">
        <v>528454</v>
      </c>
      <c r="D30" s="35" t="s">
        <v>50</v>
      </c>
      <c r="E30" s="36">
        <v>29.77</v>
      </c>
      <c r="F30" s="37">
        <v>1</v>
      </c>
      <c r="G30" s="38">
        <f t="shared" si="0"/>
        <v>0</v>
      </c>
      <c r="H30" s="38">
        <v>1.08</v>
      </c>
      <c r="I30" s="39">
        <f t="shared" si="1"/>
        <v>0</v>
      </c>
      <c r="J30" s="38">
        <v>0.97599999999999998</v>
      </c>
      <c r="K30" s="40">
        <f t="shared" si="2"/>
        <v>0</v>
      </c>
      <c r="L30" s="40">
        <f t="shared" si="3"/>
        <v>0</v>
      </c>
      <c r="M30" s="40">
        <v>462</v>
      </c>
      <c r="N30" s="41">
        <f t="shared" si="4"/>
        <v>0</v>
      </c>
      <c r="O30" s="42">
        <f t="shared" si="5"/>
        <v>29.77</v>
      </c>
      <c r="P30" s="42">
        <f t="shared" si="6"/>
        <v>35.723999999999997</v>
      </c>
      <c r="Q30" s="33">
        <v>2</v>
      </c>
      <c r="R30" s="33">
        <v>1</v>
      </c>
      <c r="S30" s="43"/>
      <c r="T30" s="31" t="str">
        <f t="shared" si="7"/>
        <v/>
      </c>
    </row>
    <row r="31" spans="1:20" outlineLevel="1">
      <c r="A31" s="32" t="s">
        <v>31</v>
      </c>
      <c r="B31" s="33" t="s">
        <v>32</v>
      </c>
      <c r="C31" s="34">
        <v>528456</v>
      </c>
      <c r="D31" s="35" t="s">
        <v>51</v>
      </c>
      <c r="E31" s="36">
        <v>49.95</v>
      </c>
      <c r="F31" s="37">
        <v>1</v>
      </c>
      <c r="G31" s="38">
        <f t="shared" si="0"/>
        <v>0</v>
      </c>
      <c r="H31" s="38">
        <v>1.121</v>
      </c>
      <c r="I31" s="39">
        <f t="shared" si="1"/>
        <v>0</v>
      </c>
      <c r="J31" s="38">
        <v>1.0169999999999999</v>
      </c>
      <c r="K31" s="40">
        <f t="shared" si="2"/>
        <v>0</v>
      </c>
      <c r="L31" s="40">
        <f t="shared" si="3"/>
        <v>0</v>
      </c>
      <c r="M31" s="40">
        <v>462</v>
      </c>
      <c r="N31" s="41">
        <f t="shared" si="4"/>
        <v>0</v>
      </c>
      <c r="O31" s="42">
        <f t="shared" si="5"/>
        <v>49.95</v>
      </c>
      <c r="P31" s="42">
        <f t="shared" si="6"/>
        <v>59.94</v>
      </c>
      <c r="Q31" s="33">
        <v>2</v>
      </c>
      <c r="R31" s="33">
        <v>1</v>
      </c>
      <c r="S31" s="43"/>
      <c r="T31" s="31" t="str">
        <f t="shared" si="7"/>
        <v/>
      </c>
    </row>
    <row r="32" spans="1:20" outlineLevel="1">
      <c r="A32" s="32" t="s">
        <v>31</v>
      </c>
      <c r="B32" s="33" t="s">
        <v>32</v>
      </c>
      <c r="C32" s="34">
        <v>528458</v>
      </c>
      <c r="D32" s="35" t="s">
        <v>52</v>
      </c>
      <c r="E32" s="36">
        <v>29.77</v>
      </c>
      <c r="F32" s="37">
        <v>1</v>
      </c>
      <c r="G32" s="38">
        <f t="shared" si="0"/>
        <v>0</v>
      </c>
      <c r="H32" s="38">
        <v>1.1479999999999999</v>
      </c>
      <c r="I32" s="39">
        <f t="shared" si="1"/>
        <v>0</v>
      </c>
      <c r="J32" s="38">
        <v>1.044</v>
      </c>
      <c r="K32" s="40">
        <f t="shared" si="2"/>
        <v>0</v>
      </c>
      <c r="L32" s="40">
        <f t="shared" si="3"/>
        <v>0</v>
      </c>
      <c r="M32" s="40">
        <v>462</v>
      </c>
      <c r="N32" s="41">
        <f t="shared" si="4"/>
        <v>0</v>
      </c>
      <c r="O32" s="42">
        <f t="shared" si="5"/>
        <v>29.77</v>
      </c>
      <c r="P32" s="42">
        <f t="shared" si="6"/>
        <v>35.723999999999997</v>
      </c>
      <c r="Q32" s="33">
        <v>2</v>
      </c>
      <c r="R32" s="33">
        <v>1</v>
      </c>
      <c r="S32" s="43"/>
      <c r="T32" s="31" t="str">
        <f t="shared" si="7"/>
        <v/>
      </c>
    </row>
    <row r="33" spans="1:20" outlineLevel="1">
      <c r="A33" s="32" t="s">
        <v>31</v>
      </c>
      <c r="B33" s="33" t="s">
        <v>32</v>
      </c>
      <c r="C33" s="34">
        <v>528473</v>
      </c>
      <c r="D33" s="35" t="s">
        <v>53</v>
      </c>
      <c r="E33" s="36">
        <v>29.77</v>
      </c>
      <c r="F33" s="37">
        <v>1</v>
      </c>
      <c r="G33" s="38">
        <f t="shared" si="0"/>
        <v>0</v>
      </c>
      <c r="H33" s="38">
        <v>1.1359999999999999</v>
      </c>
      <c r="I33" s="39">
        <f t="shared" si="1"/>
        <v>0</v>
      </c>
      <c r="J33" s="38">
        <v>1.032</v>
      </c>
      <c r="K33" s="40">
        <f t="shared" si="2"/>
        <v>0</v>
      </c>
      <c r="L33" s="40">
        <f t="shared" si="3"/>
        <v>0</v>
      </c>
      <c r="M33" s="40">
        <v>462</v>
      </c>
      <c r="N33" s="41">
        <f t="shared" si="4"/>
        <v>0</v>
      </c>
      <c r="O33" s="42">
        <f t="shared" si="5"/>
        <v>29.77</v>
      </c>
      <c r="P33" s="42">
        <f t="shared" si="6"/>
        <v>35.723999999999997</v>
      </c>
      <c r="Q33" s="33">
        <v>2</v>
      </c>
      <c r="R33" s="33">
        <v>1</v>
      </c>
      <c r="S33" s="43"/>
      <c r="T33" s="31" t="str">
        <f t="shared" si="7"/>
        <v/>
      </c>
    </row>
    <row r="34" spans="1:20" outlineLevel="1">
      <c r="A34" s="32" t="s">
        <v>31</v>
      </c>
      <c r="B34" s="33" t="s">
        <v>32</v>
      </c>
      <c r="C34" s="34">
        <v>528405</v>
      </c>
      <c r="D34" s="35" t="s">
        <v>54</v>
      </c>
      <c r="E34" s="36">
        <v>49.95</v>
      </c>
      <c r="F34" s="37">
        <v>1</v>
      </c>
      <c r="G34" s="38">
        <f t="shared" si="0"/>
        <v>0</v>
      </c>
      <c r="H34" s="38">
        <v>1.079</v>
      </c>
      <c r="I34" s="39">
        <f t="shared" si="1"/>
        <v>0</v>
      </c>
      <c r="J34" s="38">
        <v>0.97499999999999998</v>
      </c>
      <c r="K34" s="40">
        <f t="shared" si="2"/>
        <v>0</v>
      </c>
      <c r="L34" s="40">
        <f t="shared" si="3"/>
        <v>0</v>
      </c>
      <c r="M34" s="40">
        <v>462</v>
      </c>
      <c r="N34" s="41">
        <f t="shared" si="4"/>
        <v>0</v>
      </c>
      <c r="O34" s="42">
        <f t="shared" si="5"/>
        <v>49.95</v>
      </c>
      <c r="P34" s="42">
        <f t="shared" si="6"/>
        <v>59.94</v>
      </c>
      <c r="Q34" s="33">
        <v>2</v>
      </c>
      <c r="R34" s="33">
        <v>1</v>
      </c>
      <c r="S34" s="43"/>
      <c r="T34" s="31" t="str">
        <f t="shared" si="7"/>
        <v/>
      </c>
    </row>
    <row r="35" spans="1:20" outlineLevel="1">
      <c r="A35" s="32" t="s">
        <v>31</v>
      </c>
      <c r="B35" s="33" t="s">
        <v>32</v>
      </c>
      <c r="C35" s="34">
        <v>528475</v>
      </c>
      <c r="D35" s="35" t="s">
        <v>55</v>
      </c>
      <c r="E35" s="36">
        <v>29.77</v>
      </c>
      <c r="F35" s="37">
        <v>1</v>
      </c>
      <c r="G35" s="38">
        <f t="shared" si="0"/>
        <v>0</v>
      </c>
      <c r="H35" s="38">
        <v>1.1379999999999999</v>
      </c>
      <c r="I35" s="39">
        <f t="shared" si="1"/>
        <v>0</v>
      </c>
      <c r="J35" s="38">
        <v>1.034</v>
      </c>
      <c r="K35" s="40">
        <f t="shared" si="2"/>
        <v>0</v>
      </c>
      <c r="L35" s="40">
        <f t="shared" si="3"/>
        <v>0</v>
      </c>
      <c r="M35" s="40">
        <v>462</v>
      </c>
      <c r="N35" s="41">
        <f t="shared" si="4"/>
        <v>0</v>
      </c>
      <c r="O35" s="42">
        <f t="shared" si="5"/>
        <v>29.77</v>
      </c>
      <c r="P35" s="42">
        <f t="shared" si="6"/>
        <v>35.723999999999997</v>
      </c>
      <c r="Q35" s="33">
        <v>2</v>
      </c>
      <c r="R35" s="33">
        <v>1</v>
      </c>
      <c r="S35" s="43"/>
      <c r="T35" s="31" t="str">
        <f t="shared" si="7"/>
        <v/>
      </c>
    </row>
    <row r="36" spans="1:20" outlineLevel="1">
      <c r="A36" s="32" t="s">
        <v>31</v>
      </c>
      <c r="B36" s="33" t="s">
        <v>32</v>
      </c>
      <c r="C36" s="34">
        <v>528479</v>
      </c>
      <c r="D36" s="35" t="s">
        <v>56</v>
      </c>
      <c r="E36" s="36">
        <v>29.77</v>
      </c>
      <c r="F36" s="37">
        <v>1</v>
      </c>
      <c r="G36" s="38">
        <f t="shared" si="0"/>
        <v>0</v>
      </c>
      <c r="H36" s="38">
        <v>1.2050000000000001</v>
      </c>
      <c r="I36" s="39">
        <f t="shared" si="1"/>
        <v>0</v>
      </c>
      <c r="J36" s="38">
        <v>1.101</v>
      </c>
      <c r="K36" s="40">
        <f t="shared" si="2"/>
        <v>0</v>
      </c>
      <c r="L36" s="40">
        <f t="shared" si="3"/>
        <v>0</v>
      </c>
      <c r="M36" s="40">
        <v>462</v>
      </c>
      <c r="N36" s="41">
        <f t="shared" si="4"/>
        <v>0</v>
      </c>
      <c r="O36" s="42">
        <f t="shared" si="5"/>
        <v>29.77</v>
      </c>
      <c r="P36" s="42">
        <f t="shared" si="6"/>
        <v>35.723999999999997</v>
      </c>
      <c r="Q36" s="33">
        <v>2</v>
      </c>
      <c r="R36" s="33">
        <v>1</v>
      </c>
      <c r="S36" s="43"/>
      <c r="T36" s="31" t="str">
        <f t="shared" si="7"/>
        <v/>
      </c>
    </row>
    <row r="37" spans="1:20" outlineLevel="1">
      <c r="A37" s="32" t="s">
        <v>31</v>
      </c>
      <c r="B37" s="33" t="s">
        <v>32</v>
      </c>
      <c r="C37" s="34">
        <v>528483</v>
      </c>
      <c r="D37" s="35" t="s">
        <v>57</v>
      </c>
      <c r="E37" s="36">
        <v>49.95</v>
      </c>
      <c r="F37" s="37">
        <v>1</v>
      </c>
      <c r="G37" s="38">
        <f t="shared" si="0"/>
        <v>0</v>
      </c>
      <c r="H37" s="38">
        <v>1.1080000000000001</v>
      </c>
      <c r="I37" s="39">
        <f t="shared" si="1"/>
        <v>0</v>
      </c>
      <c r="J37" s="38">
        <v>1.004</v>
      </c>
      <c r="K37" s="40">
        <f t="shared" si="2"/>
        <v>0</v>
      </c>
      <c r="L37" s="40">
        <f t="shared" si="3"/>
        <v>0</v>
      </c>
      <c r="M37" s="40">
        <v>462</v>
      </c>
      <c r="N37" s="41">
        <f t="shared" si="4"/>
        <v>0</v>
      </c>
      <c r="O37" s="42">
        <f t="shared" si="5"/>
        <v>49.95</v>
      </c>
      <c r="P37" s="42">
        <f t="shared" si="6"/>
        <v>59.94</v>
      </c>
      <c r="Q37" s="33">
        <v>2</v>
      </c>
      <c r="R37" s="33">
        <v>1</v>
      </c>
      <c r="S37" s="43"/>
      <c r="T37" s="31" t="str">
        <f t="shared" si="7"/>
        <v/>
      </c>
    </row>
    <row r="38" spans="1:20" outlineLevel="1">
      <c r="A38" s="32" t="s">
        <v>31</v>
      </c>
      <c r="B38" s="33" t="s">
        <v>32</v>
      </c>
      <c r="C38" s="34">
        <v>528485</v>
      </c>
      <c r="D38" s="35" t="s">
        <v>58</v>
      </c>
      <c r="E38" s="36">
        <v>29.77</v>
      </c>
      <c r="F38" s="37">
        <v>1</v>
      </c>
      <c r="G38" s="38">
        <f t="shared" si="0"/>
        <v>0</v>
      </c>
      <c r="H38" s="38">
        <v>1.1080000000000001</v>
      </c>
      <c r="I38" s="39">
        <f t="shared" si="1"/>
        <v>0</v>
      </c>
      <c r="J38" s="38">
        <v>1.004</v>
      </c>
      <c r="K38" s="40">
        <f t="shared" si="2"/>
        <v>0</v>
      </c>
      <c r="L38" s="40">
        <f t="shared" si="3"/>
        <v>0</v>
      </c>
      <c r="M38" s="40">
        <v>462</v>
      </c>
      <c r="N38" s="41">
        <f t="shared" si="4"/>
        <v>0</v>
      </c>
      <c r="O38" s="42">
        <f t="shared" si="5"/>
        <v>29.77</v>
      </c>
      <c r="P38" s="42">
        <f t="shared" si="6"/>
        <v>35.723999999999997</v>
      </c>
      <c r="Q38" s="33">
        <v>2</v>
      </c>
      <c r="R38" s="33">
        <v>1</v>
      </c>
      <c r="S38" s="43"/>
      <c r="T38" s="31" t="str">
        <f t="shared" si="7"/>
        <v/>
      </c>
    </row>
    <row r="39" spans="1:20" outlineLevel="1">
      <c r="A39" s="32" t="s">
        <v>31</v>
      </c>
      <c r="B39" s="33" t="s">
        <v>32</v>
      </c>
      <c r="C39" s="34">
        <v>528489</v>
      </c>
      <c r="D39" s="35" t="s">
        <v>59</v>
      </c>
      <c r="E39" s="36">
        <v>29.77</v>
      </c>
      <c r="F39" s="37">
        <v>1</v>
      </c>
      <c r="G39" s="38">
        <f t="shared" si="0"/>
        <v>0</v>
      </c>
      <c r="H39" s="38">
        <v>1.2130000000000001</v>
      </c>
      <c r="I39" s="39">
        <f t="shared" si="1"/>
        <v>0</v>
      </c>
      <c r="J39" s="38">
        <v>1.109</v>
      </c>
      <c r="K39" s="40">
        <f t="shared" si="2"/>
        <v>0</v>
      </c>
      <c r="L39" s="40">
        <f t="shared" si="3"/>
        <v>0</v>
      </c>
      <c r="M39" s="40">
        <v>462</v>
      </c>
      <c r="N39" s="41">
        <f t="shared" si="4"/>
        <v>0</v>
      </c>
      <c r="O39" s="42">
        <f t="shared" si="5"/>
        <v>29.77</v>
      </c>
      <c r="P39" s="42">
        <f t="shared" si="6"/>
        <v>35.723999999999997</v>
      </c>
      <c r="Q39" s="33">
        <v>2</v>
      </c>
      <c r="R39" s="33">
        <v>1</v>
      </c>
      <c r="S39" s="43"/>
      <c r="T39" s="31" t="str">
        <f t="shared" si="7"/>
        <v/>
      </c>
    </row>
    <row r="40" spans="1:20" outlineLevel="1">
      <c r="A40" s="32" t="s">
        <v>31</v>
      </c>
      <c r="B40" s="33" t="s">
        <v>32</v>
      </c>
      <c r="C40" s="34">
        <v>528491</v>
      </c>
      <c r="D40" s="35" t="s">
        <v>60</v>
      </c>
      <c r="E40" s="36">
        <v>29.77</v>
      </c>
      <c r="F40" s="37">
        <v>1</v>
      </c>
      <c r="G40" s="38">
        <f t="shared" si="0"/>
        <v>0</v>
      </c>
      <c r="H40" s="38">
        <v>1.1439999999999999</v>
      </c>
      <c r="I40" s="39">
        <f t="shared" si="1"/>
        <v>0</v>
      </c>
      <c r="J40" s="38">
        <v>1.04</v>
      </c>
      <c r="K40" s="40">
        <f t="shared" si="2"/>
        <v>0</v>
      </c>
      <c r="L40" s="40">
        <f t="shared" si="3"/>
        <v>0</v>
      </c>
      <c r="M40" s="40">
        <v>462</v>
      </c>
      <c r="N40" s="41">
        <f t="shared" si="4"/>
        <v>0</v>
      </c>
      <c r="O40" s="42">
        <f t="shared" si="5"/>
        <v>29.77</v>
      </c>
      <c r="P40" s="42">
        <f t="shared" si="6"/>
        <v>35.723999999999997</v>
      </c>
      <c r="Q40" s="33">
        <v>2</v>
      </c>
      <c r="R40" s="33">
        <v>1</v>
      </c>
      <c r="S40" s="43"/>
      <c r="T40" s="31" t="str">
        <f t="shared" si="7"/>
        <v/>
      </c>
    </row>
    <row r="41" spans="1:20" outlineLevel="1">
      <c r="A41" s="32" t="s">
        <v>31</v>
      </c>
      <c r="B41" s="33" t="s">
        <v>32</v>
      </c>
      <c r="C41" s="34">
        <v>528495</v>
      </c>
      <c r="D41" s="35" t="s">
        <v>61</v>
      </c>
      <c r="E41" s="36">
        <v>29.77</v>
      </c>
      <c r="F41" s="37">
        <v>1</v>
      </c>
      <c r="G41" s="38">
        <f t="shared" si="0"/>
        <v>0</v>
      </c>
      <c r="H41" s="38">
        <v>1.117</v>
      </c>
      <c r="I41" s="39">
        <f t="shared" si="1"/>
        <v>0</v>
      </c>
      <c r="J41" s="38">
        <v>1.0129999999999999</v>
      </c>
      <c r="K41" s="40">
        <f t="shared" si="2"/>
        <v>0</v>
      </c>
      <c r="L41" s="40">
        <f t="shared" si="3"/>
        <v>0</v>
      </c>
      <c r="M41" s="40">
        <v>462</v>
      </c>
      <c r="N41" s="41">
        <f t="shared" si="4"/>
        <v>0</v>
      </c>
      <c r="O41" s="42">
        <f t="shared" si="5"/>
        <v>29.77</v>
      </c>
      <c r="P41" s="42">
        <f t="shared" si="6"/>
        <v>35.723999999999997</v>
      </c>
      <c r="Q41" s="33">
        <v>2</v>
      </c>
      <c r="R41" s="33">
        <v>1</v>
      </c>
      <c r="S41" s="43"/>
      <c r="T41" s="31" t="str">
        <f t="shared" si="7"/>
        <v/>
      </c>
    </row>
    <row r="42" spans="1:20" outlineLevel="1">
      <c r="A42" s="32" t="s">
        <v>31</v>
      </c>
      <c r="B42" s="33" t="s">
        <v>32</v>
      </c>
      <c r="C42" s="34">
        <v>528497</v>
      </c>
      <c r="D42" s="35" t="s">
        <v>62</v>
      </c>
      <c r="E42" s="36">
        <v>29.77</v>
      </c>
      <c r="F42" s="37">
        <v>1</v>
      </c>
      <c r="G42" s="38">
        <f t="shared" si="0"/>
        <v>0</v>
      </c>
      <c r="H42" s="38">
        <v>1.0780000000000001</v>
      </c>
      <c r="I42" s="39">
        <f t="shared" si="1"/>
        <v>0</v>
      </c>
      <c r="J42" s="38">
        <v>0.97399999999999998</v>
      </c>
      <c r="K42" s="40">
        <f t="shared" si="2"/>
        <v>0</v>
      </c>
      <c r="L42" s="40">
        <f t="shared" si="3"/>
        <v>0</v>
      </c>
      <c r="M42" s="40">
        <v>462</v>
      </c>
      <c r="N42" s="41">
        <f t="shared" si="4"/>
        <v>0</v>
      </c>
      <c r="O42" s="42">
        <f t="shared" si="5"/>
        <v>29.77</v>
      </c>
      <c r="P42" s="42">
        <f t="shared" si="6"/>
        <v>35.723999999999997</v>
      </c>
      <c r="Q42" s="33">
        <v>2</v>
      </c>
      <c r="R42" s="33">
        <v>1</v>
      </c>
      <c r="S42" s="43"/>
      <c r="T42" s="31" t="str">
        <f t="shared" si="7"/>
        <v/>
      </c>
    </row>
    <row r="43" spans="1:20" outlineLevel="1">
      <c r="A43" s="32" t="s">
        <v>31</v>
      </c>
      <c r="B43" s="33" t="s">
        <v>32</v>
      </c>
      <c r="C43" s="34">
        <v>528499</v>
      </c>
      <c r="D43" s="35" t="s">
        <v>63</v>
      </c>
      <c r="E43" s="36">
        <v>29.77</v>
      </c>
      <c r="F43" s="37">
        <v>1</v>
      </c>
      <c r="G43" s="38">
        <f t="shared" si="0"/>
        <v>0</v>
      </c>
      <c r="H43" s="38">
        <v>1.0740000000000001</v>
      </c>
      <c r="I43" s="39">
        <f t="shared" si="1"/>
        <v>0</v>
      </c>
      <c r="J43" s="38">
        <v>0.97</v>
      </c>
      <c r="K43" s="40">
        <f t="shared" si="2"/>
        <v>0</v>
      </c>
      <c r="L43" s="40">
        <f t="shared" si="3"/>
        <v>0</v>
      </c>
      <c r="M43" s="40">
        <v>462</v>
      </c>
      <c r="N43" s="41">
        <f t="shared" si="4"/>
        <v>0</v>
      </c>
      <c r="O43" s="42">
        <f t="shared" si="5"/>
        <v>29.77</v>
      </c>
      <c r="P43" s="42">
        <f t="shared" si="6"/>
        <v>35.723999999999997</v>
      </c>
      <c r="Q43" s="33">
        <v>2</v>
      </c>
      <c r="R43" s="33">
        <v>1</v>
      </c>
      <c r="S43" s="43"/>
      <c r="T43" s="31" t="str">
        <f t="shared" si="7"/>
        <v/>
      </c>
    </row>
    <row r="44" spans="1:20" outlineLevel="1">
      <c r="A44" s="32" t="s">
        <v>31</v>
      </c>
      <c r="B44" s="33" t="s">
        <v>32</v>
      </c>
      <c r="C44" s="34">
        <v>528503</v>
      </c>
      <c r="D44" s="35" t="s">
        <v>64</v>
      </c>
      <c r="E44" s="36">
        <v>29.77</v>
      </c>
      <c r="F44" s="37">
        <v>1</v>
      </c>
      <c r="G44" s="38">
        <f t="shared" si="0"/>
        <v>0</v>
      </c>
      <c r="H44" s="38">
        <v>1.089</v>
      </c>
      <c r="I44" s="39">
        <f t="shared" si="1"/>
        <v>0</v>
      </c>
      <c r="J44" s="38">
        <v>0.98499999999999999</v>
      </c>
      <c r="K44" s="40">
        <f t="shared" si="2"/>
        <v>0</v>
      </c>
      <c r="L44" s="40">
        <f t="shared" si="3"/>
        <v>0</v>
      </c>
      <c r="M44" s="40">
        <v>462</v>
      </c>
      <c r="N44" s="41">
        <f t="shared" si="4"/>
        <v>0</v>
      </c>
      <c r="O44" s="42">
        <f t="shared" si="5"/>
        <v>29.77</v>
      </c>
      <c r="P44" s="42">
        <f t="shared" si="6"/>
        <v>35.723999999999997</v>
      </c>
      <c r="Q44" s="33">
        <v>2</v>
      </c>
      <c r="R44" s="33">
        <v>1</v>
      </c>
      <c r="S44" s="43"/>
      <c r="T44" s="31" t="str">
        <f t="shared" si="7"/>
        <v/>
      </c>
    </row>
    <row r="45" spans="1:20" outlineLevel="1">
      <c r="A45" s="32" t="s">
        <v>31</v>
      </c>
      <c r="B45" s="33" t="s">
        <v>32</v>
      </c>
      <c r="C45" s="44">
        <v>576331</v>
      </c>
      <c r="D45" s="35" t="s">
        <v>65</v>
      </c>
      <c r="E45" s="36">
        <v>49.95</v>
      </c>
      <c r="F45" s="37">
        <v>1</v>
      </c>
      <c r="G45" s="38">
        <f t="shared" ref="G45:G76" si="8">+F45*S45</f>
        <v>0</v>
      </c>
      <c r="H45" s="38">
        <v>1.0840000000000001</v>
      </c>
      <c r="I45" s="39">
        <f t="shared" ref="I45:I76" si="9">+H45*S45</f>
        <v>0</v>
      </c>
      <c r="J45" s="38">
        <v>0.97699999999999998</v>
      </c>
      <c r="K45" s="40">
        <f t="shared" ref="K45:K76" si="10">+J45*S45</f>
        <v>0</v>
      </c>
      <c r="L45" s="40">
        <f t="shared" ref="L45:L81" si="11">+O45*S45</f>
        <v>0</v>
      </c>
      <c r="M45" s="40">
        <v>462</v>
      </c>
      <c r="N45" s="41">
        <f t="shared" ref="N45:N79" si="12">+$O$4</f>
        <v>0</v>
      </c>
      <c r="O45" s="42">
        <f t="shared" ref="O45:O76" si="13">E45*(1-N45)</f>
        <v>49.95</v>
      </c>
      <c r="P45" s="42">
        <f t="shared" ref="P45:P76" si="14">O45*1.2</f>
        <v>59.94</v>
      </c>
      <c r="Q45" s="33">
        <v>2</v>
      </c>
      <c r="R45" s="33">
        <v>1</v>
      </c>
      <c r="S45" s="43"/>
      <c r="T45" s="31" t="str">
        <f t="shared" ref="T45:T76" si="15">IFERROR(IF(S45/R45-TRUNC(S45/R45)&gt;0,"&lt;&lt;&lt; ВНИМАНИЕ! Количество должно быть кратно " &amp;R45&amp;"!",""),"")</f>
        <v/>
      </c>
    </row>
    <row r="46" spans="1:20" outlineLevel="1">
      <c r="A46" s="32" t="s">
        <v>31</v>
      </c>
      <c r="B46" s="33" t="s">
        <v>32</v>
      </c>
      <c r="C46" s="34">
        <v>528505</v>
      </c>
      <c r="D46" s="35" t="s">
        <v>66</v>
      </c>
      <c r="E46" s="36">
        <v>49.95</v>
      </c>
      <c r="F46" s="37">
        <v>1</v>
      </c>
      <c r="G46" s="38">
        <f t="shared" si="8"/>
        <v>0</v>
      </c>
      <c r="H46" s="38">
        <v>1.085</v>
      </c>
      <c r="I46" s="39">
        <f t="shared" si="9"/>
        <v>0</v>
      </c>
      <c r="J46" s="38">
        <v>0.98099999999999998</v>
      </c>
      <c r="K46" s="40">
        <f t="shared" si="10"/>
        <v>0</v>
      </c>
      <c r="L46" s="40">
        <f t="shared" si="11"/>
        <v>0</v>
      </c>
      <c r="M46" s="40">
        <v>462</v>
      </c>
      <c r="N46" s="41">
        <f t="shared" si="12"/>
        <v>0</v>
      </c>
      <c r="O46" s="42">
        <f t="shared" si="13"/>
        <v>49.95</v>
      </c>
      <c r="P46" s="42">
        <f t="shared" si="14"/>
        <v>59.94</v>
      </c>
      <c r="Q46" s="33">
        <v>2</v>
      </c>
      <c r="R46" s="33">
        <v>1</v>
      </c>
      <c r="S46" s="43"/>
      <c r="T46" s="31" t="str">
        <f t="shared" si="15"/>
        <v/>
      </c>
    </row>
    <row r="47" spans="1:20" outlineLevel="1">
      <c r="A47" s="32" t="s">
        <v>31</v>
      </c>
      <c r="B47" s="33" t="s">
        <v>32</v>
      </c>
      <c r="C47" s="34">
        <v>528509</v>
      </c>
      <c r="D47" s="35" t="s">
        <v>67</v>
      </c>
      <c r="E47" s="36">
        <v>49.95</v>
      </c>
      <c r="F47" s="37">
        <v>1</v>
      </c>
      <c r="G47" s="38">
        <f t="shared" si="8"/>
        <v>0</v>
      </c>
      <c r="H47" s="38">
        <v>1.091</v>
      </c>
      <c r="I47" s="39">
        <f t="shared" si="9"/>
        <v>0</v>
      </c>
      <c r="J47" s="38">
        <v>0.98699999999999999</v>
      </c>
      <c r="K47" s="40">
        <f t="shared" si="10"/>
        <v>0</v>
      </c>
      <c r="L47" s="40">
        <f t="shared" si="11"/>
        <v>0</v>
      </c>
      <c r="M47" s="40">
        <v>462</v>
      </c>
      <c r="N47" s="41">
        <f t="shared" si="12"/>
        <v>0</v>
      </c>
      <c r="O47" s="42">
        <f t="shared" si="13"/>
        <v>49.95</v>
      </c>
      <c r="P47" s="42">
        <f t="shared" si="14"/>
        <v>59.94</v>
      </c>
      <c r="Q47" s="33">
        <v>2</v>
      </c>
      <c r="R47" s="33">
        <v>1</v>
      </c>
      <c r="S47" s="43"/>
      <c r="T47" s="31" t="str">
        <f t="shared" si="15"/>
        <v/>
      </c>
    </row>
    <row r="48" spans="1:20" outlineLevel="1">
      <c r="A48" s="32" t="s">
        <v>31</v>
      </c>
      <c r="B48" s="33" t="s">
        <v>32</v>
      </c>
      <c r="C48" s="34">
        <v>528511</v>
      </c>
      <c r="D48" s="35" t="s">
        <v>68</v>
      </c>
      <c r="E48" s="36">
        <v>29.77</v>
      </c>
      <c r="F48" s="37">
        <v>1</v>
      </c>
      <c r="G48" s="38">
        <f t="shared" si="8"/>
        <v>0</v>
      </c>
      <c r="H48" s="38">
        <v>1.0649999999999999</v>
      </c>
      <c r="I48" s="39">
        <f t="shared" si="9"/>
        <v>0</v>
      </c>
      <c r="J48" s="38">
        <v>0.96099999999999997</v>
      </c>
      <c r="K48" s="40">
        <f t="shared" si="10"/>
        <v>0</v>
      </c>
      <c r="L48" s="40">
        <f t="shared" si="11"/>
        <v>0</v>
      </c>
      <c r="M48" s="40">
        <v>462</v>
      </c>
      <c r="N48" s="41">
        <f t="shared" si="12"/>
        <v>0</v>
      </c>
      <c r="O48" s="42">
        <f t="shared" si="13"/>
        <v>29.77</v>
      </c>
      <c r="P48" s="42">
        <f t="shared" si="14"/>
        <v>35.723999999999997</v>
      </c>
      <c r="Q48" s="33">
        <v>2</v>
      </c>
      <c r="R48" s="33">
        <v>1</v>
      </c>
      <c r="S48" s="43"/>
      <c r="T48" s="31" t="str">
        <f t="shared" si="15"/>
        <v/>
      </c>
    </row>
    <row r="49" spans="1:20" outlineLevel="1">
      <c r="A49" s="32" t="s">
        <v>31</v>
      </c>
      <c r="B49" s="33" t="s">
        <v>32</v>
      </c>
      <c r="C49" s="34">
        <v>528513</v>
      </c>
      <c r="D49" s="35" t="s">
        <v>69</v>
      </c>
      <c r="E49" s="36">
        <v>29.77</v>
      </c>
      <c r="F49" s="37">
        <v>1</v>
      </c>
      <c r="G49" s="38">
        <f t="shared" si="8"/>
        <v>0</v>
      </c>
      <c r="H49" s="38">
        <v>1.0820000000000001</v>
      </c>
      <c r="I49" s="39">
        <f t="shared" si="9"/>
        <v>0</v>
      </c>
      <c r="J49" s="38">
        <v>0.97799999999999998</v>
      </c>
      <c r="K49" s="40">
        <f t="shared" si="10"/>
        <v>0</v>
      </c>
      <c r="L49" s="40">
        <f t="shared" si="11"/>
        <v>0</v>
      </c>
      <c r="M49" s="40">
        <v>462</v>
      </c>
      <c r="N49" s="41">
        <f t="shared" si="12"/>
        <v>0</v>
      </c>
      <c r="O49" s="42">
        <f t="shared" si="13"/>
        <v>29.77</v>
      </c>
      <c r="P49" s="42">
        <f t="shared" si="14"/>
        <v>35.723999999999997</v>
      </c>
      <c r="Q49" s="33">
        <v>2</v>
      </c>
      <c r="R49" s="33">
        <v>1</v>
      </c>
      <c r="S49" s="43"/>
      <c r="T49" s="31" t="str">
        <f t="shared" si="15"/>
        <v/>
      </c>
    </row>
    <row r="50" spans="1:20" outlineLevel="1">
      <c r="A50" s="32" t="s">
        <v>31</v>
      </c>
      <c r="B50" s="33" t="s">
        <v>32</v>
      </c>
      <c r="C50" s="34">
        <v>528516</v>
      </c>
      <c r="D50" s="35" t="s">
        <v>70</v>
      </c>
      <c r="E50" s="36">
        <v>111.64</v>
      </c>
      <c r="F50" s="37">
        <v>3.75</v>
      </c>
      <c r="G50" s="38">
        <f t="shared" si="8"/>
        <v>0</v>
      </c>
      <c r="H50" s="38">
        <v>3.9529999999999998</v>
      </c>
      <c r="I50" s="39">
        <f t="shared" si="9"/>
        <v>0</v>
      </c>
      <c r="J50" s="38">
        <v>3.6560000000000001</v>
      </c>
      <c r="K50" s="40">
        <f t="shared" si="10"/>
        <v>0</v>
      </c>
      <c r="L50" s="40">
        <f t="shared" si="11"/>
        <v>0</v>
      </c>
      <c r="M50" s="40">
        <v>140</v>
      </c>
      <c r="N50" s="41">
        <f t="shared" si="12"/>
        <v>0</v>
      </c>
      <c r="O50" s="42">
        <f t="shared" si="13"/>
        <v>111.64</v>
      </c>
      <c r="P50" s="42">
        <f t="shared" si="14"/>
        <v>133.96799999999999</v>
      </c>
      <c r="Q50" s="33">
        <v>2</v>
      </c>
      <c r="R50" s="33">
        <v>1</v>
      </c>
      <c r="S50" s="43"/>
      <c r="T50" s="31" t="str">
        <f t="shared" si="15"/>
        <v/>
      </c>
    </row>
    <row r="51" spans="1:20" outlineLevel="1">
      <c r="A51" s="32" t="s">
        <v>31</v>
      </c>
      <c r="B51" s="33" t="s">
        <v>32</v>
      </c>
      <c r="C51" s="34">
        <v>528581</v>
      </c>
      <c r="D51" s="35" t="s">
        <v>71</v>
      </c>
      <c r="E51" s="36">
        <v>111.64</v>
      </c>
      <c r="F51" s="37">
        <v>3.75</v>
      </c>
      <c r="G51" s="38">
        <f t="shared" si="8"/>
        <v>0</v>
      </c>
      <c r="H51" s="38">
        <v>3.968</v>
      </c>
      <c r="I51" s="39">
        <f t="shared" si="9"/>
        <v>0</v>
      </c>
      <c r="J51" s="38">
        <v>3.6709999999999998</v>
      </c>
      <c r="K51" s="40">
        <f t="shared" si="10"/>
        <v>0</v>
      </c>
      <c r="L51" s="40">
        <f t="shared" si="11"/>
        <v>0</v>
      </c>
      <c r="M51" s="40">
        <v>140</v>
      </c>
      <c r="N51" s="41">
        <f t="shared" si="12"/>
        <v>0</v>
      </c>
      <c r="O51" s="42">
        <f t="shared" si="13"/>
        <v>111.64</v>
      </c>
      <c r="P51" s="42">
        <f t="shared" si="14"/>
        <v>133.96799999999999</v>
      </c>
      <c r="Q51" s="33">
        <v>2</v>
      </c>
      <c r="R51" s="33">
        <v>1</v>
      </c>
      <c r="S51" s="43"/>
      <c r="T51" s="31" t="str">
        <f t="shared" si="15"/>
        <v/>
      </c>
    </row>
    <row r="52" spans="1:20" outlineLevel="1">
      <c r="A52" s="32" t="s">
        <v>31</v>
      </c>
      <c r="B52" s="33" t="s">
        <v>32</v>
      </c>
      <c r="C52" s="34">
        <v>528519</v>
      </c>
      <c r="D52" s="35" t="s">
        <v>72</v>
      </c>
      <c r="E52" s="36">
        <v>111.64</v>
      </c>
      <c r="F52" s="37">
        <v>3.75</v>
      </c>
      <c r="G52" s="38">
        <f t="shared" si="8"/>
        <v>0</v>
      </c>
      <c r="H52" s="38">
        <v>3.976</v>
      </c>
      <c r="I52" s="39">
        <f t="shared" si="9"/>
        <v>0</v>
      </c>
      <c r="J52" s="38">
        <v>3.6789999999999998</v>
      </c>
      <c r="K52" s="40">
        <f t="shared" si="10"/>
        <v>0</v>
      </c>
      <c r="L52" s="40">
        <f t="shared" si="11"/>
        <v>0</v>
      </c>
      <c r="M52" s="40">
        <v>140</v>
      </c>
      <c r="N52" s="41">
        <f t="shared" si="12"/>
        <v>0</v>
      </c>
      <c r="O52" s="42">
        <f t="shared" si="13"/>
        <v>111.64</v>
      </c>
      <c r="P52" s="42">
        <f t="shared" si="14"/>
        <v>133.96799999999999</v>
      </c>
      <c r="Q52" s="33">
        <v>2</v>
      </c>
      <c r="R52" s="33">
        <v>1</v>
      </c>
      <c r="S52" s="43"/>
      <c r="T52" s="31" t="str">
        <f t="shared" si="15"/>
        <v/>
      </c>
    </row>
    <row r="53" spans="1:20" outlineLevel="1">
      <c r="A53" s="32" t="s">
        <v>31</v>
      </c>
      <c r="B53" s="33" t="s">
        <v>32</v>
      </c>
      <c r="C53" s="34">
        <v>528521</v>
      </c>
      <c r="D53" s="35" t="s">
        <v>73</v>
      </c>
      <c r="E53" s="36">
        <v>29.77</v>
      </c>
      <c r="F53" s="37">
        <v>1</v>
      </c>
      <c r="G53" s="38">
        <f t="shared" si="8"/>
        <v>0</v>
      </c>
      <c r="H53" s="38">
        <v>1.0840000000000001</v>
      </c>
      <c r="I53" s="39">
        <f t="shared" si="9"/>
        <v>0</v>
      </c>
      <c r="J53" s="38">
        <v>0.98</v>
      </c>
      <c r="K53" s="40">
        <f t="shared" si="10"/>
        <v>0</v>
      </c>
      <c r="L53" s="40">
        <f t="shared" si="11"/>
        <v>0</v>
      </c>
      <c r="M53" s="40">
        <v>462</v>
      </c>
      <c r="N53" s="41">
        <f t="shared" si="12"/>
        <v>0</v>
      </c>
      <c r="O53" s="42">
        <f t="shared" si="13"/>
        <v>29.77</v>
      </c>
      <c r="P53" s="42">
        <f t="shared" si="14"/>
        <v>35.723999999999997</v>
      </c>
      <c r="Q53" s="33">
        <v>2</v>
      </c>
      <c r="R53" s="33">
        <v>1</v>
      </c>
      <c r="S53" s="43"/>
      <c r="T53" s="31" t="str">
        <f t="shared" si="15"/>
        <v/>
      </c>
    </row>
    <row r="54" spans="1:20" outlineLevel="1">
      <c r="A54" s="32" t="s">
        <v>31</v>
      </c>
      <c r="B54" s="33" t="s">
        <v>32</v>
      </c>
      <c r="C54" s="34">
        <v>528522</v>
      </c>
      <c r="D54" s="35" t="s">
        <v>74</v>
      </c>
      <c r="E54" s="36">
        <v>29.77</v>
      </c>
      <c r="F54" s="37">
        <v>1</v>
      </c>
      <c r="G54" s="38">
        <f t="shared" si="8"/>
        <v>0</v>
      </c>
      <c r="H54" s="38">
        <v>1.085</v>
      </c>
      <c r="I54" s="39">
        <f t="shared" si="9"/>
        <v>0</v>
      </c>
      <c r="J54" s="38">
        <v>0.98099999999999998</v>
      </c>
      <c r="K54" s="40">
        <f t="shared" si="10"/>
        <v>0</v>
      </c>
      <c r="L54" s="40">
        <f t="shared" si="11"/>
        <v>0</v>
      </c>
      <c r="M54" s="40">
        <v>462</v>
      </c>
      <c r="N54" s="41">
        <f t="shared" si="12"/>
        <v>0</v>
      </c>
      <c r="O54" s="42">
        <f t="shared" si="13"/>
        <v>29.77</v>
      </c>
      <c r="P54" s="42">
        <f t="shared" si="14"/>
        <v>35.723999999999997</v>
      </c>
      <c r="Q54" s="33">
        <v>2</v>
      </c>
      <c r="R54" s="33">
        <v>1</v>
      </c>
      <c r="S54" s="43"/>
      <c r="T54" s="31" t="str">
        <f t="shared" si="15"/>
        <v/>
      </c>
    </row>
    <row r="55" spans="1:20" outlineLevel="1">
      <c r="A55" s="32" t="s">
        <v>31</v>
      </c>
      <c r="B55" s="33" t="s">
        <v>32</v>
      </c>
      <c r="C55" s="34">
        <v>528523</v>
      </c>
      <c r="D55" s="35" t="s">
        <v>75</v>
      </c>
      <c r="E55" s="36">
        <v>49.95</v>
      </c>
      <c r="F55" s="37">
        <v>1</v>
      </c>
      <c r="G55" s="38">
        <f t="shared" si="8"/>
        <v>0</v>
      </c>
      <c r="H55" s="38">
        <v>1.0860000000000001</v>
      </c>
      <c r="I55" s="39">
        <f t="shared" si="9"/>
        <v>0</v>
      </c>
      <c r="J55" s="38">
        <v>0.98199999999999998</v>
      </c>
      <c r="K55" s="40">
        <f t="shared" si="10"/>
        <v>0</v>
      </c>
      <c r="L55" s="40">
        <f t="shared" si="11"/>
        <v>0</v>
      </c>
      <c r="M55" s="40">
        <v>462</v>
      </c>
      <c r="N55" s="41">
        <f t="shared" si="12"/>
        <v>0</v>
      </c>
      <c r="O55" s="42">
        <f t="shared" si="13"/>
        <v>49.95</v>
      </c>
      <c r="P55" s="42">
        <f t="shared" si="14"/>
        <v>59.94</v>
      </c>
      <c r="Q55" s="33">
        <v>2</v>
      </c>
      <c r="R55" s="33">
        <v>1</v>
      </c>
      <c r="S55" s="43"/>
      <c r="T55" s="31" t="str">
        <f t="shared" si="15"/>
        <v/>
      </c>
    </row>
    <row r="56" spans="1:20" outlineLevel="1">
      <c r="A56" s="32" t="s">
        <v>31</v>
      </c>
      <c r="B56" s="33" t="s">
        <v>32</v>
      </c>
      <c r="C56" s="34">
        <v>528553</v>
      </c>
      <c r="D56" s="35" t="s">
        <v>76</v>
      </c>
      <c r="E56" s="36">
        <v>49.95</v>
      </c>
      <c r="F56" s="37">
        <v>1</v>
      </c>
      <c r="G56" s="38">
        <f t="shared" si="8"/>
        <v>0</v>
      </c>
      <c r="H56" s="38">
        <v>1.0489999999999999</v>
      </c>
      <c r="I56" s="39">
        <f t="shared" si="9"/>
        <v>0</v>
      </c>
      <c r="J56" s="38">
        <v>0.94499999999999995</v>
      </c>
      <c r="K56" s="40">
        <f t="shared" si="10"/>
        <v>0</v>
      </c>
      <c r="L56" s="40">
        <f t="shared" si="11"/>
        <v>0</v>
      </c>
      <c r="M56" s="40">
        <v>462</v>
      </c>
      <c r="N56" s="41">
        <f t="shared" si="12"/>
        <v>0</v>
      </c>
      <c r="O56" s="42">
        <f t="shared" si="13"/>
        <v>49.95</v>
      </c>
      <c r="P56" s="42">
        <f t="shared" si="14"/>
        <v>59.94</v>
      </c>
      <c r="Q56" s="33">
        <v>2</v>
      </c>
      <c r="R56" s="33">
        <v>1</v>
      </c>
      <c r="S56" s="43"/>
      <c r="T56" s="31" t="str">
        <f t="shared" si="15"/>
        <v/>
      </c>
    </row>
    <row r="57" spans="1:20" outlineLevel="1">
      <c r="A57" s="32" t="s">
        <v>31</v>
      </c>
      <c r="B57" s="33" t="s">
        <v>32</v>
      </c>
      <c r="C57" s="34">
        <v>528525</v>
      </c>
      <c r="D57" s="35" t="s">
        <v>77</v>
      </c>
      <c r="E57" s="36">
        <v>49.95</v>
      </c>
      <c r="F57" s="37">
        <v>1</v>
      </c>
      <c r="G57" s="38">
        <f t="shared" si="8"/>
        <v>0</v>
      </c>
      <c r="H57" s="38">
        <v>1.0960000000000001</v>
      </c>
      <c r="I57" s="39">
        <f t="shared" si="9"/>
        <v>0</v>
      </c>
      <c r="J57" s="38">
        <v>0.99199999999999999</v>
      </c>
      <c r="K57" s="40">
        <f t="shared" si="10"/>
        <v>0</v>
      </c>
      <c r="L57" s="40">
        <f t="shared" si="11"/>
        <v>0</v>
      </c>
      <c r="M57" s="40">
        <v>462</v>
      </c>
      <c r="N57" s="41">
        <f t="shared" si="12"/>
        <v>0</v>
      </c>
      <c r="O57" s="42">
        <f t="shared" si="13"/>
        <v>49.95</v>
      </c>
      <c r="P57" s="42">
        <f t="shared" si="14"/>
        <v>59.94</v>
      </c>
      <c r="Q57" s="33">
        <v>2</v>
      </c>
      <c r="R57" s="33">
        <v>1</v>
      </c>
      <c r="S57" s="43"/>
      <c r="T57" s="31" t="str">
        <f t="shared" si="15"/>
        <v/>
      </c>
    </row>
    <row r="58" spans="1:20" outlineLevel="1">
      <c r="A58" s="32" t="s">
        <v>31</v>
      </c>
      <c r="B58" s="33" t="s">
        <v>32</v>
      </c>
      <c r="C58" s="34">
        <v>528526</v>
      </c>
      <c r="D58" s="35" t="s">
        <v>78</v>
      </c>
      <c r="E58" s="36">
        <v>49.95</v>
      </c>
      <c r="F58" s="37">
        <v>1</v>
      </c>
      <c r="G58" s="38">
        <f t="shared" si="8"/>
        <v>0</v>
      </c>
      <c r="H58" s="38">
        <v>1.097</v>
      </c>
      <c r="I58" s="39">
        <f t="shared" si="9"/>
        <v>0</v>
      </c>
      <c r="J58" s="38">
        <v>0.99299999999999999</v>
      </c>
      <c r="K58" s="40">
        <f t="shared" si="10"/>
        <v>0</v>
      </c>
      <c r="L58" s="40">
        <f t="shared" si="11"/>
        <v>0</v>
      </c>
      <c r="M58" s="40">
        <v>462</v>
      </c>
      <c r="N58" s="41">
        <f t="shared" si="12"/>
        <v>0</v>
      </c>
      <c r="O58" s="42">
        <f t="shared" si="13"/>
        <v>49.95</v>
      </c>
      <c r="P58" s="42">
        <f t="shared" si="14"/>
        <v>59.94</v>
      </c>
      <c r="Q58" s="33">
        <v>2</v>
      </c>
      <c r="R58" s="33">
        <v>1</v>
      </c>
      <c r="S58" s="43"/>
      <c r="T58" s="31" t="str">
        <f t="shared" si="15"/>
        <v/>
      </c>
    </row>
    <row r="59" spans="1:20" outlineLevel="1">
      <c r="A59" s="32" t="s">
        <v>31</v>
      </c>
      <c r="B59" s="33" t="s">
        <v>32</v>
      </c>
      <c r="C59" s="34">
        <v>528527</v>
      </c>
      <c r="D59" s="35" t="s">
        <v>79</v>
      </c>
      <c r="E59" s="36">
        <v>49.95</v>
      </c>
      <c r="F59" s="37">
        <v>1</v>
      </c>
      <c r="G59" s="38">
        <f t="shared" si="8"/>
        <v>0</v>
      </c>
      <c r="H59" s="38">
        <v>1.097</v>
      </c>
      <c r="I59" s="39">
        <f t="shared" si="9"/>
        <v>0</v>
      </c>
      <c r="J59" s="38">
        <v>0.99299999999999999</v>
      </c>
      <c r="K59" s="40">
        <f t="shared" si="10"/>
        <v>0</v>
      </c>
      <c r="L59" s="40">
        <f t="shared" si="11"/>
        <v>0</v>
      </c>
      <c r="M59" s="40">
        <v>462</v>
      </c>
      <c r="N59" s="41">
        <f t="shared" si="12"/>
        <v>0</v>
      </c>
      <c r="O59" s="42">
        <f t="shared" si="13"/>
        <v>49.95</v>
      </c>
      <c r="P59" s="42">
        <f t="shared" si="14"/>
        <v>59.94</v>
      </c>
      <c r="Q59" s="33">
        <v>2</v>
      </c>
      <c r="R59" s="33">
        <v>1</v>
      </c>
      <c r="S59" s="43"/>
      <c r="T59" s="31" t="str">
        <f t="shared" si="15"/>
        <v/>
      </c>
    </row>
    <row r="60" spans="1:20" outlineLevel="1">
      <c r="A60" s="32" t="s">
        <v>31</v>
      </c>
      <c r="B60" s="33" t="s">
        <v>32</v>
      </c>
      <c r="C60" s="34">
        <v>528571</v>
      </c>
      <c r="D60" s="35" t="s">
        <v>80</v>
      </c>
      <c r="E60" s="36">
        <v>49.95</v>
      </c>
      <c r="F60" s="37">
        <v>1</v>
      </c>
      <c r="G60" s="38">
        <f t="shared" si="8"/>
        <v>0</v>
      </c>
      <c r="H60" s="38">
        <v>1.099</v>
      </c>
      <c r="I60" s="39">
        <f t="shared" si="9"/>
        <v>0</v>
      </c>
      <c r="J60" s="38">
        <v>0.995</v>
      </c>
      <c r="K60" s="40">
        <f t="shared" si="10"/>
        <v>0</v>
      </c>
      <c r="L60" s="40">
        <f t="shared" si="11"/>
        <v>0</v>
      </c>
      <c r="M60" s="40">
        <v>462</v>
      </c>
      <c r="N60" s="41">
        <f t="shared" si="12"/>
        <v>0</v>
      </c>
      <c r="O60" s="42">
        <f t="shared" si="13"/>
        <v>49.95</v>
      </c>
      <c r="P60" s="42">
        <f t="shared" si="14"/>
        <v>59.94</v>
      </c>
      <c r="Q60" s="33">
        <v>2</v>
      </c>
      <c r="R60" s="33">
        <v>1</v>
      </c>
      <c r="S60" s="43"/>
      <c r="T60" s="31" t="str">
        <f t="shared" si="15"/>
        <v/>
      </c>
    </row>
    <row r="61" spans="1:20" outlineLevel="1">
      <c r="A61" s="32" t="s">
        <v>31</v>
      </c>
      <c r="B61" s="33" t="s">
        <v>32</v>
      </c>
      <c r="C61" s="34">
        <v>528529</v>
      </c>
      <c r="D61" s="35" t="s">
        <v>81</v>
      </c>
      <c r="E61" s="36">
        <v>49.95</v>
      </c>
      <c r="F61" s="37">
        <v>1</v>
      </c>
      <c r="G61" s="38">
        <f t="shared" si="8"/>
        <v>0</v>
      </c>
      <c r="H61" s="38">
        <v>1.0980000000000001</v>
      </c>
      <c r="I61" s="39">
        <f t="shared" si="9"/>
        <v>0</v>
      </c>
      <c r="J61" s="38">
        <v>0.99399999999999999</v>
      </c>
      <c r="K61" s="40">
        <f t="shared" si="10"/>
        <v>0</v>
      </c>
      <c r="L61" s="40">
        <f t="shared" si="11"/>
        <v>0</v>
      </c>
      <c r="M61" s="40">
        <v>462</v>
      </c>
      <c r="N61" s="41">
        <f t="shared" si="12"/>
        <v>0</v>
      </c>
      <c r="O61" s="42">
        <f t="shared" si="13"/>
        <v>49.95</v>
      </c>
      <c r="P61" s="42">
        <f t="shared" si="14"/>
        <v>59.94</v>
      </c>
      <c r="Q61" s="33">
        <v>2</v>
      </c>
      <c r="R61" s="33">
        <v>1</v>
      </c>
      <c r="S61" s="43"/>
      <c r="T61" s="31" t="str">
        <f t="shared" si="15"/>
        <v/>
      </c>
    </row>
    <row r="62" spans="1:20" outlineLevel="1">
      <c r="A62" s="32" t="s">
        <v>31</v>
      </c>
      <c r="B62" s="33" t="s">
        <v>32</v>
      </c>
      <c r="C62" s="34">
        <v>528557</v>
      </c>
      <c r="D62" s="35" t="s">
        <v>82</v>
      </c>
      <c r="E62" s="36">
        <v>49.95</v>
      </c>
      <c r="F62" s="37">
        <v>1</v>
      </c>
      <c r="G62" s="38">
        <f t="shared" si="8"/>
        <v>0</v>
      </c>
      <c r="H62" s="38">
        <v>1.0649999999999999</v>
      </c>
      <c r="I62" s="39">
        <f t="shared" si="9"/>
        <v>0</v>
      </c>
      <c r="J62" s="38">
        <v>0.96099999999999997</v>
      </c>
      <c r="K62" s="40">
        <f t="shared" si="10"/>
        <v>0</v>
      </c>
      <c r="L62" s="40">
        <f t="shared" si="11"/>
        <v>0</v>
      </c>
      <c r="M62" s="40">
        <v>462</v>
      </c>
      <c r="N62" s="41">
        <f t="shared" si="12"/>
        <v>0</v>
      </c>
      <c r="O62" s="42">
        <f t="shared" si="13"/>
        <v>49.95</v>
      </c>
      <c r="P62" s="42">
        <f t="shared" si="14"/>
        <v>59.94</v>
      </c>
      <c r="Q62" s="33">
        <v>2</v>
      </c>
      <c r="R62" s="33">
        <v>1</v>
      </c>
      <c r="S62" s="43"/>
      <c r="T62" s="31" t="str">
        <f t="shared" si="15"/>
        <v/>
      </c>
    </row>
    <row r="63" spans="1:20" outlineLevel="1">
      <c r="A63" s="32" t="s">
        <v>31</v>
      </c>
      <c r="B63" s="33" t="s">
        <v>32</v>
      </c>
      <c r="C63" s="34">
        <v>528531</v>
      </c>
      <c r="D63" s="35" t="s">
        <v>83</v>
      </c>
      <c r="E63" s="36">
        <v>49.95</v>
      </c>
      <c r="F63" s="37">
        <v>1</v>
      </c>
      <c r="G63" s="38">
        <f t="shared" si="8"/>
        <v>0</v>
      </c>
      <c r="H63" s="38">
        <v>1.0529999999999999</v>
      </c>
      <c r="I63" s="39">
        <f t="shared" si="9"/>
        <v>0</v>
      </c>
      <c r="J63" s="38">
        <v>0.94899999999999995</v>
      </c>
      <c r="K63" s="40">
        <f t="shared" si="10"/>
        <v>0</v>
      </c>
      <c r="L63" s="40">
        <f t="shared" si="11"/>
        <v>0</v>
      </c>
      <c r="M63" s="40">
        <v>462</v>
      </c>
      <c r="N63" s="41">
        <f t="shared" si="12"/>
        <v>0</v>
      </c>
      <c r="O63" s="42">
        <f t="shared" si="13"/>
        <v>49.95</v>
      </c>
      <c r="P63" s="42">
        <f t="shared" si="14"/>
        <v>59.94</v>
      </c>
      <c r="Q63" s="33">
        <v>2</v>
      </c>
      <c r="R63" s="33">
        <v>1</v>
      </c>
      <c r="S63" s="43"/>
      <c r="T63" s="31" t="str">
        <f t="shared" si="15"/>
        <v/>
      </c>
    </row>
    <row r="64" spans="1:20" outlineLevel="1">
      <c r="A64" s="32" t="s">
        <v>31</v>
      </c>
      <c r="B64" s="33" t="s">
        <v>32</v>
      </c>
      <c r="C64" s="34">
        <v>528533</v>
      </c>
      <c r="D64" s="35" t="s">
        <v>84</v>
      </c>
      <c r="E64" s="36">
        <v>49.95</v>
      </c>
      <c r="F64" s="37">
        <v>1</v>
      </c>
      <c r="G64" s="38">
        <f t="shared" si="8"/>
        <v>0</v>
      </c>
      <c r="H64" s="38">
        <v>1.0529999999999999</v>
      </c>
      <c r="I64" s="39">
        <f t="shared" si="9"/>
        <v>0</v>
      </c>
      <c r="J64" s="38">
        <v>0.94899999999999995</v>
      </c>
      <c r="K64" s="40">
        <f t="shared" si="10"/>
        <v>0</v>
      </c>
      <c r="L64" s="40">
        <f t="shared" si="11"/>
        <v>0</v>
      </c>
      <c r="M64" s="40">
        <v>462</v>
      </c>
      <c r="N64" s="41">
        <f t="shared" si="12"/>
        <v>0</v>
      </c>
      <c r="O64" s="42">
        <f t="shared" si="13"/>
        <v>49.95</v>
      </c>
      <c r="P64" s="42">
        <f t="shared" si="14"/>
        <v>59.94</v>
      </c>
      <c r="Q64" s="33">
        <v>2</v>
      </c>
      <c r="R64" s="33">
        <v>1</v>
      </c>
      <c r="S64" s="43"/>
      <c r="T64" s="31" t="str">
        <f t="shared" si="15"/>
        <v/>
      </c>
    </row>
    <row r="65" spans="1:20" outlineLevel="1">
      <c r="A65" s="32" t="s">
        <v>31</v>
      </c>
      <c r="B65" s="33" t="s">
        <v>32</v>
      </c>
      <c r="C65" s="34">
        <v>528535</v>
      </c>
      <c r="D65" s="35" t="s">
        <v>85</v>
      </c>
      <c r="E65" s="36">
        <v>49.95</v>
      </c>
      <c r="F65" s="37">
        <v>1</v>
      </c>
      <c r="G65" s="38">
        <f t="shared" si="8"/>
        <v>0</v>
      </c>
      <c r="H65" s="38">
        <v>1.097</v>
      </c>
      <c r="I65" s="39">
        <f t="shared" si="9"/>
        <v>0</v>
      </c>
      <c r="J65" s="38">
        <v>0.99299999999999999</v>
      </c>
      <c r="K65" s="40">
        <f t="shared" si="10"/>
        <v>0</v>
      </c>
      <c r="L65" s="40">
        <f t="shared" si="11"/>
        <v>0</v>
      </c>
      <c r="M65" s="40">
        <v>462</v>
      </c>
      <c r="N65" s="41">
        <f t="shared" si="12"/>
        <v>0</v>
      </c>
      <c r="O65" s="42">
        <f t="shared" si="13"/>
        <v>49.95</v>
      </c>
      <c r="P65" s="42">
        <f t="shared" si="14"/>
        <v>59.94</v>
      </c>
      <c r="Q65" s="33">
        <v>2</v>
      </c>
      <c r="R65" s="33">
        <v>1</v>
      </c>
      <c r="S65" s="43"/>
      <c r="T65" s="31" t="str">
        <f t="shared" si="15"/>
        <v/>
      </c>
    </row>
    <row r="66" spans="1:20" outlineLevel="1">
      <c r="A66" s="32" t="s">
        <v>31</v>
      </c>
      <c r="B66" s="33" t="s">
        <v>32</v>
      </c>
      <c r="C66" s="34">
        <v>528537</v>
      </c>
      <c r="D66" s="35" t="s">
        <v>86</v>
      </c>
      <c r="E66" s="36">
        <v>49.95</v>
      </c>
      <c r="F66" s="37">
        <v>1</v>
      </c>
      <c r="G66" s="38">
        <f t="shared" si="8"/>
        <v>0</v>
      </c>
      <c r="H66" s="38">
        <v>1.099</v>
      </c>
      <c r="I66" s="39">
        <f t="shared" si="9"/>
        <v>0</v>
      </c>
      <c r="J66" s="38">
        <v>0.995</v>
      </c>
      <c r="K66" s="40">
        <f t="shared" si="10"/>
        <v>0</v>
      </c>
      <c r="L66" s="40">
        <f t="shared" si="11"/>
        <v>0</v>
      </c>
      <c r="M66" s="40">
        <v>462</v>
      </c>
      <c r="N66" s="41">
        <f t="shared" si="12"/>
        <v>0</v>
      </c>
      <c r="O66" s="42">
        <f t="shared" si="13"/>
        <v>49.95</v>
      </c>
      <c r="P66" s="42">
        <f t="shared" si="14"/>
        <v>59.94</v>
      </c>
      <c r="Q66" s="33">
        <v>2</v>
      </c>
      <c r="R66" s="33">
        <v>1</v>
      </c>
      <c r="S66" s="43"/>
      <c r="T66" s="31" t="str">
        <f t="shared" si="15"/>
        <v/>
      </c>
    </row>
    <row r="67" spans="1:20" outlineLevel="1">
      <c r="A67" s="32" t="s">
        <v>31</v>
      </c>
      <c r="B67" s="33" t="s">
        <v>32</v>
      </c>
      <c r="C67" s="34">
        <v>528562</v>
      </c>
      <c r="D67" s="35" t="s">
        <v>87</v>
      </c>
      <c r="E67" s="36">
        <v>49.95</v>
      </c>
      <c r="F67" s="37">
        <v>1</v>
      </c>
      <c r="G67" s="38">
        <f t="shared" si="8"/>
        <v>0</v>
      </c>
      <c r="H67" s="38">
        <v>1.0489999999999999</v>
      </c>
      <c r="I67" s="39">
        <f t="shared" si="9"/>
        <v>0</v>
      </c>
      <c r="J67" s="38">
        <v>0.94499999999999995</v>
      </c>
      <c r="K67" s="40">
        <f t="shared" si="10"/>
        <v>0</v>
      </c>
      <c r="L67" s="40">
        <f t="shared" si="11"/>
        <v>0</v>
      </c>
      <c r="M67" s="40">
        <v>462</v>
      </c>
      <c r="N67" s="41">
        <f t="shared" si="12"/>
        <v>0</v>
      </c>
      <c r="O67" s="42">
        <f t="shared" si="13"/>
        <v>49.95</v>
      </c>
      <c r="P67" s="42">
        <f t="shared" si="14"/>
        <v>59.94</v>
      </c>
      <c r="Q67" s="33">
        <v>2</v>
      </c>
      <c r="R67" s="33">
        <v>1</v>
      </c>
      <c r="S67" s="43"/>
      <c r="T67" s="31" t="str">
        <f t="shared" si="15"/>
        <v/>
      </c>
    </row>
    <row r="68" spans="1:20" outlineLevel="1">
      <c r="A68" s="32" t="s">
        <v>31</v>
      </c>
      <c r="B68" s="33" t="s">
        <v>32</v>
      </c>
      <c r="C68" s="34">
        <v>528539</v>
      </c>
      <c r="D68" s="35" t="s">
        <v>88</v>
      </c>
      <c r="E68" s="36">
        <v>49.95</v>
      </c>
      <c r="F68" s="37">
        <v>1</v>
      </c>
      <c r="G68" s="38">
        <f t="shared" si="8"/>
        <v>0</v>
      </c>
      <c r="H68" s="38">
        <v>1.0980000000000001</v>
      </c>
      <c r="I68" s="39">
        <f t="shared" si="9"/>
        <v>0</v>
      </c>
      <c r="J68" s="38">
        <v>0.99399999999999999</v>
      </c>
      <c r="K68" s="40">
        <f t="shared" si="10"/>
        <v>0</v>
      </c>
      <c r="L68" s="40">
        <f t="shared" si="11"/>
        <v>0</v>
      </c>
      <c r="M68" s="40">
        <v>462</v>
      </c>
      <c r="N68" s="41">
        <f t="shared" si="12"/>
        <v>0</v>
      </c>
      <c r="O68" s="42">
        <f t="shared" si="13"/>
        <v>49.95</v>
      </c>
      <c r="P68" s="42">
        <f t="shared" si="14"/>
        <v>59.94</v>
      </c>
      <c r="Q68" s="33">
        <v>2</v>
      </c>
      <c r="R68" s="33">
        <v>1</v>
      </c>
      <c r="S68" s="43"/>
      <c r="T68" s="31" t="str">
        <f t="shared" si="15"/>
        <v/>
      </c>
    </row>
    <row r="69" spans="1:20" outlineLevel="1">
      <c r="A69" s="32" t="s">
        <v>31</v>
      </c>
      <c r="B69" s="33" t="s">
        <v>32</v>
      </c>
      <c r="C69" s="34">
        <v>528541</v>
      </c>
      <c r="D69" s="35" t="s">
        <v>89</v>
      </c>
      <c r="E69" s="36">
        <v>49.95</v>
      </c>
      <c r="F69" s="37">
        <v>1</v>
      </c>
      <c r="G69" s="38">
        <f t="shared" si="8"/>
        <v>0</v>
      </c>
      <c r="H69" s="38">
        <v>1.097</v>
      </c>
      <c r="I69" s="39">
        <f t="shared" si="9"/>
        <v>0</v>
      </c>
      <c r="J69" s="38">
        <v>0.99299999999999999</v>
      </c>
      <c r="K69" s="40">
        <f t="shared" si="10"/>
        <v>0</v>
      </c>
      <c r="L69" s="40">
        <f t="shared" si="11"/>
        <v>0</v>
      </c>
      <c r="M69" s="40">
        <v>462</v>
      </c>
      <c r="N69" s="41">
        <f t="shared" si="12"/>
        <v>0</v>
      </c>
      <c r="O69" s="42">
        <f t="shared" si="13"/>
        <v>49.95</v>
      </c>
      <c r="P69" s="42">
        <f t="shared" si="14"/>
        <v>59.94</v>
      </c>
      <c r="Q69" s="33">
        <v>2</v>
      </c>
      <c r="R69" s="33">
        <v>1</v>
      </c>
      <c r="S69" s="43"/>
      <c r="T69" s="31" t="str">
        <f t="shared" si="15"/>
        <v/>
      </c>
    </row>
    <row r="70" spans="1:20" outlineLevel="1">
      <c r="A70" s="32" t="s">
        <v>31</v>
      </c>
      <c r="B70" s="33" t="s">
        <v>32</v>
      </c>
      <c r="C70" s="34">
        <v>528543</v>
      </c>
      <c r="D70" s="35" t="s">
        <v>90</v>
      </c>
      <c r="E70" s="36">
        <v>49.95</v>
      </c>
      <c r="F70" s="37">
        <v>1</v>
      </c>
      <c r="G70" s="38">
        <f t="shared" si="8"/>
        <v>0</v>
      </c>
      <c r="H70" s="38">
        <v>1.099</v>
      </c>
      <c r="I70" s="39">
        <f t="shared" si="9"/>
        <v>0</v>
      </c>
      <c r="J70" s="38">
        <v>0.995</v>
      </c>
      <c r="K70" s="40">
        <f t="shared" si="10"/>
        <v>0</v>
      </c>
      <c r="L70" s="40">
        <f t="shared" si="11"/>
        <v>0</v>
      </c>
      <c r="M70" s="40">
        <v>462</v>
      </c>
      <c r="N70" s="41">
        <f t="shared" si="12"/>
        <v>0</v>
      </c>
      <c r="O70" s="42">
        <f t="shared" si="13"/>
        <v>49.95</v>
      </c>
      <c r="P70" s="42">
        <f t="shared" si="14"/>
        <v>59.94</v>
      </c>
      <c r="Q70" s="33">
        <v>2</v>
      </c>
      <c r="R70" s="33">
        <v>1</v>
      </c>
      <c r="S70" s="43"/>
      <c r="T70" s="31" t="str">
        <f t="shared" si="15"/>
        <v/>
      </c>
    </row>
    <row r="71" spans="1:20" outlineLevel="1">
      <c r="A71" s="32" t="s">
        <v>31</v>
      </c>
      <c r="B71" s="33" t="s">
        <v>32</v>
      </c>
      <c r="C71" s="34">
        <v>528578</v>
      </c>
      <c r="D71" s="35" t="s">
        <v>91</v>
      </c>
      <c r="E71" s="36">
        <v>49.95</v>
      </c>
      <c r="F71" s="37">
        <v>1</v>
      </c>
      <c r="G71" s="38">
        <f t="shared" si="8"/>
        <v>0</v>
      </c>
      <c r="H71" s="38">
        <v>1.048</v>
      </c>
      <c r="I71" s="39">
        <f t="shared" si="9"/>
        <v>0</v>
      </c>
      <c r="J71" s="38">
        <v>0.94399999999999995</v>
      </c>
      <c r="K71" s="40">
        <f t="shared" si="10"/>
        <v>0</v>
      </c>
      <c r="L71" s="40">
        <f t="shared" si="11"/>
        <v>0</v>
      </c>
      <c r="M71" s="40">
        <v>462</v>
      </c>
      <c r="N71" s="41">
        <f t="shared" si="12"/>
        <v>0</v>
      </c>
      <c r="O71" s="42">
        <f t="shared" si="13"/>
        <v>49.95</v>
      </c>
      <c r="P71" s="42">
        <f t="shared" si="14"/>
        <v>59.94</v>
      </c>
      <c r="Q71" s="33">
        <v>2</v>
      </c>
      <c r="R71" s="33">
        <v>1</v>
      </c>
      <c r="S71" s="43"/>
      <c r="T71" s="31" t="str">
        <f t="shared" si="15"/>
        <v/>
      </c>
    </row>
    <row r="72" spans="1:20" outlineLevel="1">
      <c r="A72" s="32" t="s">
        <v>31</v>
      </c>
      <c r="B72" s="33" t="s">
        <v>32</v>
      </c>
      <c r="C72" s="34">
        <v>545108</v>
      </c>
      <c r="D72" s="35" t="s">
        <v>92</v>
      </c>
      <c r="E72" s="36">
        <v>49.95</v>
      </c>
      <c r="F72" s="37">
        <v>1</v>
      </c>
      <c r="G72" s="38">
        <f t="shared" si="8"/>
        <v>0</v>
      </c>
      <c r="H72" s="38">
        <v>1.099</v>
      </c>
      <c r="I72" s="39">
        <f t="shared" si="9"/>
        <v>0</v>
      </c>
      <c r="J72" s="38">
        <v>0.99399999999999999</v>
      </c>
      <c r="K72" s="40">
        <f t="shared" si="10"/>
        <v>0</v>
      </c>
      <c r="L72" s="40">
        <f t="shared" si="11"/>
        <v>0</v>
      </c>
      <c r="M72" s="40">
        <v>462</v>
      </c>
      <c r="N72" s="41">
        <f t="shared" si="12"/>
        <v>0</v>
      </c>
      <c r="O72" s="42">
        <f t="shared" si="13"/>
        <v>49.95</v>
      </c>
      <c r="P72" s="42">
        <f t="shared" si="14"/>
        <v>59.94</v>
      </c>
      <c r="Q72" s="33">
        <v>2</v>
      </c>
      <c r="R72" s="33">
        <v>1</v>
      </c>
      <c r="S72" s="43"/>
      <c r="T72" s="31" t="str">
        <f t="shared" si="15"/>
        <v/>
      </c>
    </row>
    <row r="73" spans="1:20" outlineLevel="1">
      <c r="A73" s="32" t="s">
        <v>31</v>
      </c>
      <c r="B73" s="33" t="s">
        <v>32</v>
      </c>
      <c r="C73" s="34">
        <v>528391</v>
      </c>
      <c r="D73" s="35" t="s">
        <v>93</v>
      </c>
      <c r="E73" s="36">
        <v>49.95</v>
      </c>
      <c r="F73" s="37">
        <v>1</v>
      </c>
      <c r="G73" s="38">
        <f t="shared" si="8"/>
        <v>0</v>
      </c>
      <c r="H73" s="38">
        <v>1.0980000000000001</v>
      </c>
      <c r="I73" s="39">
        <f t="shared" si="9"/>
        <v>0</v>
      </c>
      <c r="J73" s="38">
        <v>0.99399999999999999</v>
      </c>
      <c r="K73" s="40">
        <f t="shared" si="10"/>
        <v>0</v>
      </c>
      <c r="L73" s="40">
        <f t="shared" si="11"/>
        <v>0</v>
      </c>
      <c r="M73" s="40">
        <v>462</v>
      </c>
      <c r="N73" s="41">
        <f t="shared" si="12"/>
        <v>0</v>
      </c>
      <c r="O73" s="42">
        <f t="shared" si="13"/>
        <v>49.95</v>
      </c>
      <c r="P73" s="42">
        <f t="shared" si="14"/>
        <v>59.94</v>
      </c>
      <c r="Q73" s="33">
        <v>2</v>
      </c>
      <c r="R73" s="33">
        <v>1</v>
      </c>
      <c r="S73" s="43"/>
      <c r="T73" s="31" t="str">
        <f t="shared" si="15"/>
        <v/>
      </c>
    </row>
    <row r="74" spans="1:20" outlineLevel="1">
      <c r="A74" s="32" t="s">
        <v>31</v>
      </c>
      <c r="B74" s="33" t="s">
        <v>32</v>
      </c>
      <c r="C74" s="34">
        <v>528547</v>
      </c>
      <c r="D74" s="35" t="s">
        <v>94</v>
      </c>
      <c r="E74" s="36">
        <v>49.95</v>
      </c>
      <c r="F74" s="37">
        <v>1</v>
      </c>
      <c r="G74" s="38">
        <f t="shared" si="8"/>
        <v>0</v>
      </c>
      <c r="H74" s="38">
        <v>1.0980000000000001</v>
      </c>
      <c r="I74" s="39">
        <f t="shared" si="9"/>
        <v>0</v>
      </c>
      <c r="J74" s="38">
        <v>0.99399999999999999</v>
      </c>
      <c r="K74" s="40">
        <f t="shared" si="10"/>
        <v>0</v>
      </c>
      <c r="L74" s="40">
        <f t="shared" si="11"/>
        <v>0</v>
      </c>
      <c r="M74" s="40">
        <v>462</v>
      </c>
      <c r="N74" s="41">
        <f t="shared" si="12"/>
        <v>0</v>
      </c>
      <c r="O74" s="42">
        <f t="shared" si="13"/>
        <v>49.95</v>
      </c>
      <c r="P74" s="42">
        <f t="shared" si="14"/>
        <v>59.94</v>
      </c>
      <c r="Q74" s="33">
        <v>2</v>
      </c>
      <c r="R74" s="33">
        <v>1</v>
      </c>
      <c r="S74" s="43"/>
      <c r="T74" s="31" t="str">
        <f t="shared" si="15"/>
        <v/>
      </c>
    </row>
    <row r="75" spans="1:20" outlineLevel="1">
      <c r="A75" s="32" t="s">
        <v>31</v>
      </c>
      <c r="B75" s="33" t="s">
        <v>32</v>
      </c>
      <c r="C75" s="34">
        <v>528549</v>
      </c>
      <c r="D75" s="35" t="s">
        <v>95</v>
      </c>
      <c r="E75" s="36">
        <v>49.95</v>
      </c>
      <c r="F75" s="37">
        <v>1</v>
      </c>
      <c r="G75" s="38">
        <f t="shared" si="8"/>
        <v>0</v>
      </c>
      <c r="H75" s="38">
        <v>1.0980000000000001</v>
      </c>
      <c r="I75" s="39">
        <f t="shared" si="9"/>
        <v>0</v>
      </c>
      <c r="J75" s="38">
        <v>0.99399999999999999</v>
      </c>
      <c r="K75" s="40">
        <f t="shared" si="10"/>
        <v>0</v>
      </c>
      <c r="L75" s="40">
        <f t="shared" si="11"/>
        <v>0</v>
      </c>
      <c r="M75" s="40">
        <v>462</v>
      </c>
      <c r="N75" s="41">
        <f t="shared" si="12"/>
        <v>0</v>
      </c>
      <c r="O75" s="42">
        <f t="shared" si="13"/>
        <v>49.95</v>
      </c>
      <c r="P75" s="42">
        <f t="shared" si="14"/>
        <v>59.94</v>
      </c>
      <c r="Q75" s="33">
        <v>2</v>
      </c>
      <c r="R75" s="33">
        <v>1</v>
      </c>
      <c r="S75" s="43"/>
      <c r="T75" s="31" t="str">
        <f t="shared" si="15"/>
        <v/>
      </c>
    </row>
    <row r="76" spans="1:20" outlineLevel="1">
      <c r="A76" s="32" t="s">
        <v>31</v>
      </c>
      <c r="B76" s="33" t="s">
        <v>32</v>
      </c>
      <c r="C76" s="34">
        <v>528566</v>
      </c>
      <c r="D76" s="35" t="s">
        <v>96</v>
      </c>
      <c r="E76" s="36">
        <v>49.95</v>
      </c>
      <c r="F76" s="37">
        <v>1</v>
      </c>
      <c r="G76" s="38">
        <f t="shared" si="8"/>
        <v>0</v>
      </c>
      <c r="H76" s="38">
        <v>1.048</v>
      </c>
      <c r="I76" s="39">
        <f t="shared" si="9"/>
        <v>0</v>
      </c>
      <c r="J76" s="38">
        <v>0.94399999999999995</v>
      </c>
      <c r="K76" s="40">
        <f t="shared" si="10"/>
        <v>0</v>
      </c>
      <c r="L76" s="40">
        <f t="shared" si="11"/>
        <v>0</v>
      </c>
      <c r="M76" s="40">
        <v>462</v>
      </c>
      <c r="N76" s="41">
        <f t="shared" si="12"/>
        <v>0</v>
      </c>
      <c r="O76" s="42">
        <f t="shared" si="13"/>
        <v>49.95</v>
      </c>
      <c r="P76" s="42">
        <f t="shared" si="14"/>
        <v>59.94</v>
      </c>
      <c r="Q76" s="33">
        <v>2</v>
      </c>
      <c r="R76" s="33">
        <v>1</v>
      </c>
      <c r="S76" s="43"/>
      <c r="T76" s="31" t="str">
        <f t="shared" si="15"/>
        <v/>
      </c>
    </row>
    <row r="77" spans="1:20" outlineLevel="1">
      <c r="A77" s="32" t="s">
        <v>31</v>
      </c>
      <c r="B77" s="33" t="s">
        <v>32</v>
      </c>
      <c r="C77" s="34">
        <v>528403</v>
      </c>
      <c r="D77" s="35" t="s">
        <v>97</v>
      </c>
      <c r="E77" s="36">
        <v>49.95</v>
      </c>
      <c r="F77" s="37">
        <v>1</v>
      </c>
      <c r="G77" s="38">
        <f t="shared" ref="G77:G108" si="16">+F77*S77</f>
        <v>0</v>
      </c>
      <c r="H77" s="38">
        <v>1.0980000000000001</v>
      </c>
      <c r="I77" s="39">
        <f t="shared" ref="I77:I108" si="17">+H77*S77</f>
        <v>0</v>
      </c>
      <c r="J77" s="38">
        <v>0.99399999999999999</v>
      </c>
      <c r="K77" s="40">
        <f t="shared" ref="K77:K108" si="18">+J77*S77</f>
        <v>0</v>
      </c>
      <c r="L77" s="40">
        <f t="shared" si="11"/>
        <v>0</v>
      </c>
      <c r="M77" s="40">
        <v>462</v>
      </c>
      <c r="N77" s="41">
        <f t="shared" si="12"/>
        <v>0</v>
      </c>
      <c r="O77" s="42">
        <f t="shared" ref="O77:O108" si="19">E77*(1-N77)</f>
        <v>49.95</v>
      </c>
      <c r="P77" s="42">
        <f t="shared" ref="P77:P108" si="20">O77*1.2</f>
        <v>59.94</v>
      </c>
      <c r="Q77" s="33">
        <v>2</v>
      </c>
      <c r="R77" s="33">
        <v>1</v>
      </c>
      <c r="S77" s="43"/>
      <c r="T77" s="31" t="str">
        <f t="shared" ref="T77:T108" si="21">IFERROR(IF(S77/R77-TRUNC(S77/R77)&gt;0,"&lt;&lt;&lt; ВНИМАНИЕ! Количество должно быть кратно " &amp;R77&amp;"!",""),"")</f>
        <v/>
      </c>
    </row>
    <row r="78" spans="1:20" outlineLevel="1">
      <c r="A78" s="32" t="s">
        <v>31</v>
      </c>
      <c r="B78" s="33" t="s">
        <v>32</v>
      </c>
      <c r="C78" s="34">
        <v>528574</v>
      </c>
      <c r="D78" s="35" t="s">
        <v>98</v>
      </c>
      <c r="E78" s="36">
        <v>49.95</v>
      </c>
      <c r="F78" s="37">
        <v>1</v>
      </c>
      <c r="G78" s="38">
        <f t="shared" si="16"/>
        <v>0</v>
      </c>
      <c r="H78" s="38">
        <v>1.0980000000000001</v>
      </c>
      <c r="I78" s="39">
        <f t="shared" si="17"/>
        <v>0</v>
      </c>
      <c r="J78" s="38">
        <v>0.99399999999999999</v>
      </c>
      <c r="K78" s="40">
        <f t="shared" si="18"/>
        <v>0</v>
      </c>
      <c r="L78" s="40">
        <f t="shared" si="11"/>
        <v>0</v>
      </c>
      <c r="M78" s="40">
        <v>462</v>
      </c>
      <c r="N78" s="41">
        <f t="shared" si="12"/>
        <v>0</v>
      </c>
      <c r="O78" s="42">
        <f t="shared" si="19"/>
        <v>49.95</v>
      </c>
      <c r="P78" s="42">
        <f t="shared" si="20"/>
        <v>59.94</v>
      </c>
      <c r="Q78" s="33">
        <v>2</v>
      </c>
      <c r="R78" s="33">
        <v>1</v>
      </c>
      <c r="S78" s="43"/>
      <c r="T78" s="31" t="str">
        <f t="shared" si="21"/>
        <v/>
      </c>
    </row>
    <row r="79" spans="1:20" outlineLevel="1">
      <c r="A79" s="32" t="s">
        <v>31</v>
      </c>
      <c r="B79" s="33" t="s">
        <v>32</v>
      </c>
      <c r="C79" s="34">
        <v>528551</v>
      </c>
      <c r="D79" s="35" t="s">
        <v>99</v>
      </c>
      <c r="E79" s="36">
        <v>49.95</v>
      </c>
      <c r="F79" s="37">
        <v>1</v>
      </c>
      <c r="G79" s="38">
        <f t="shared" si="16"/>
        <v>0</v>
      </c>
      <c r="H79" s="38">
        <v>1.097</v>
      </c>
      <c r="I79" s="39">
        <f t="shared" si="17"/>
        <v>0</v>
      </c>
      <c r="J79" s="38">
        <v>0.99299999999999999</v>
      </c>
      <c r="K79" s="40">
        <f t="shared" si="18"/>
        <v>0</v>
      </c>
      <c r="L79" s="40">
        <f t="shared" si="11"/>
        <v>0</v>
      </c>
      <c r="M79" s="40">
        <v>462</v>
      </c>
      <c r="N79" s="41">
        <f t="shared" si="12"/>
        <v>0</v>
      </c>
      <c r="O79" s="42">
        <f t="shared" si="19"/>
        <v>49.95</v>
      </c>
      <c r="P79" s="42">
        <f t="shared" si="20"/>
        <v>59.94</v>
      </c>
      <c r="Q79" s="33">
        <v>2</v>
      </c>
      <c r="R79" s="33">
        <v>1</v>
      </c>
      <c r="S79" s="43"/>
      <c r="T79" s="31" t="str">
        <f t="shared" si="21"/>
        <v/>
      </c>
    </row>
    <row r="80" spans="1:20" outlineLevel="1">
      <c r="A80" s="32" t="s">
        <v>31</v>
      </c>
      <c r="B80" s="33" t="s">
        <v>32</v>
      </c>
      <c r="C80" s="34">
        <v>557014</v>
      </c>
      <c r="D80" s="35" t="s">
        <v>100</v>
      </c>
      <c r="E80" s="36">
        <v>53.8</v>
      </c>
      <c r="F80" s="37">
        <v>0.5</v>
      </c>
      <c r="G80" s="38">
        <f t="shared" si="16"/>
        <v>0</v>
      </c>
      <c r="H80" s="38">
        <v>0.57699999999999996</v>
      </c>
      <c r="I80" s="39">
        <f t="shared" si="17"/>
        <v>0</v>
      </c>
      <c r="J80" s="38">
        <v>0.497</v>
      </c>
      <c r="K80" s="40">
        <f t="shared" si="18"/>
        <v>0</v>
      </c>
      <c r="L80" s="40">
        <f t="shared" si="11"/>
        <v>0</v>
      </c>
      <c r="M80" s="40">
        <v>462</v>
      </c>
      <c r="N80" s="45">
        <v>0</v>
      </c>
      <c r="O80" s="42">
        <f t="shared" si="19"/>
        <v>53.8</v>
      </c>
      <c r="P80" s="42">
        <f t="shared" si="20"/>
        <v>64.559999999999988</v>
      </c>
      <c r="Q80" s="33">
        <v>2</v>
      </c>
      <c r="R80" s="33">
        <v>1</v>
      </c>
      <c r="S80" s="43"/>
      <c r="T80" s="31" t="str">
        <f t="shared" si="21"/>
        <v/>
      </c>
    </row>
    <row r="81" spans="1:20" outlineLevel="1">
      <c r="A81" s="32" t="s">
        <v>31</v>
      </c>
      <c r="B81" s="33" t="s">
        <v>32</v>
      </c>
      <c r="C81" s="34">
        <v>557132</v>
      </c>
      <c r="D81" s="35" t="s">
        <v>101</v>
      </c>
      <c r="E81" s="36">
        <v>53.8</v>
      </c>
      <c r="F81" s="37">
        <v>0.5</v>
      </c>
      <c r="G81" s="38">
        <f t="shared" si="16"/>
        <v>0</v>
      </c>
      <c r="H81" s="38">
        <v>0.57999999999999996</v>
      </c>
      <c r="I81" s="39">
        <f t="shared" si="17"/>
        <v>0</v>
      </c>
      <c r="J81" s="38">
        <v>0.496</v>
      </c>
      <c r="K81" s="40">
        <f t="shared" si="18"/>
        <v>0</v>
      </c>
      <c r="L81" s="40">
        <f t="shared" si="11"/>
        <v>0</v>
      </c>
      <c r="M81" s="40">
        <v>462</v>
      </c>
      <c r="N81" s="45">
        <v>0</v>
      </c>
      <c r="O81" s="42">
        <f t="shared" si="19"/>
        <v>53.8</v>
      </c>
      <c r="P81" s="42">
        <f t="shared" si="20"/>
        <v>64.559999999999988</v>
      </c>
      <c r="Q81" s="33">
        <v>2</v>
      </c>
      <c r="R81" s="33">
        <v>1</v>
      </c>
      <c r="S81" s="43"/>
      <c r="T81" s="31" t="str">
        <f t="shared" si="21"/>
        <v/>
      </c>
    </row>
    <row r="82" spans="1:20">
      <c r="A82" s="26"/>
      <c r="B82" s="46"/>
      <c r="C82" s="47"/>
      <c r="D82" s="48" t="s">
        <v>102</v>
      </c>
      <c r="E82" s="47"/>
      <c r="F82" s="49"/>
      <c r="G82" s="49"/>
      <c r="H82" s="49"/>
      <c r="I82" s="49"/>
      <c r="J82" s="49"/>
      <c r="K82" s="49"/>
      <c r="L82" s="49"/>
      <c r="M82" s="49"/>
      <c r="N82" s="49"/>
      <c r="O82" s="50"/>
      <c r="P82" s="50"/>
      <c r="Q82" s="49"/>
      <c r="R82" s="49"/>
      <c r="S82" s="51"/>
      <c r="T82" s="31"/>
    </row>
    <row r="83" spans="1:20" outlineLevel="1">
      <c r="A83" s="32" t="s">
        <v>103</v>
      </c>
      <c r="B83" s="33" t="s">
        <v>32</v>
      </c>
      <c r="C83" s="34">
        <v>541536</v>
      </c>
      <c r="D83" s="35" t="s">
        <v>104</v>
      </c>
      <c r="E83" s="36">
        <v>85.13</v>
      </c>
      <c r="F83" s="37">
        <v>3.75</v>
      </c>
      <c r="G83" s="38">
        <f t="shared" ref="G83:G103" si="22">+F83*S83</f>
        <v>0</v>
      </c>
      <c r="H83" s="38">
        <v>5.4889999999999999</v>
      </c>
      <c r="I83" s="39">
        <f t="shared" ref="I83:I103" si="23">+H83*S83</f>
        <v>0</v>
      </c>
      <c r="J83" s="38">
        <v>5.0890000000000004</v>
      </c>
      <c r="K83" s="40">
        <f t="shared" ref="K83:K103" si="24">+J83*S83</f>
        <v>0</v>
      </c>
      <c r="L83" s="40">
        <f t="shared" ref="L83:L103" si="25">+O83*S83</f>
        <v>0</v>
      </c>
      <c r="M83" s="40">
        <v>462</v>
      </c>
      <c r="N83" s="41">
        <f t="shared" ref="N83:N103" si="26">+$O$4</f>
        <v>0</v>
      </c>
      <c r="O83" s="42">
        <f t="shared" ref="O83:O103" si="27">E83*(1-N83)</f>
        <v>85.13</v>
      </c>
      <c r="P83" s="42">
        <f t="shared" ref="P83:P103" si="28">O83*1.2</f>
        <v>102.15599999999999</v>
      </c>
      <c r="Q83" s="33">
        <v>2</v>
      </c>
      <c r="R83" s="33">
        <v>1</v>
      </c>
      <c r="S83" s="43"/>
      <c r="T83" s="31" t="str">
        <f t="shared" ref="T83:T103" si="29">IFERROR(IF(S83/R83-TRUNC(S83/R83)&gt;0,"&lt;&lt;&lt; ВНИМАНИЕ! Количество должно быть кратно " &amp;R83&amp;"!",""),"")</f>
        <v/>
      </c>
    </row>
    <row r="84" spans="1:20" outlineLevel="1">
      <c r="A84" s="32" t="s">
        <v>103</v>
      </c>
      <c r="B84" s="33" t="s">
        <v>32</v>
      </c>
      <c r="C84" s="34">
        <v>541537</v>
      </c>
      <c r="D84" s="35" t="s">
        <v>105</v>
      </c>
      <c r="E84" s="36">
        <v>85.13</v>
      </c>
      <c r="F84" s="37">
        <v>3.75</v>
      </c>
      <c r="G84" s="38">
        <f t="shared" si="22"/>
        <v>0</v>
      </c>
      <c r="H84" s="38">
        <v>4.0519999999999996</v>
      </c>
      <c r="I84" s="39">
        <f t="shared" si="23"/>
        <v>0</v>
      </c>
      <c r="J84" s="38">
        <v>3.7309999999999999</v>
      </c>
      <c r="K84" s="40">
        <f t="shared" si="24"/>
        <v>0</v>
      </c>
      <c r="L84" s="40">
        <f t="shared" si="25"/>
        <v>0</v>
      </c>
      <c r="M84" s="40">
        <v>140</v>
      </c>
      <c r="N84" s="41">
        <f t="shared" si="26"/>
        <v>0</v>
      </c>
      <c r="O84" s="42">
        <f t="shared" si="27"/>
        <v>85.13</v>
      </c>
      <c r="P84" s="42">
        <f t="shared" si="28"/>
        <v>102.15599999999999</v>
      </c>
      <c r="Q84" s="33">
        <v>2</v>
      </c>
      <c r="R84" s="33">
        <v>1</v>
      </c>
      <c r="S84" s="43"/>
      <c r="T84" s="31" t="str">
        <f t="shared" si="29"/>
        <v/>
      </c>
    </row>
    <row r="85" spans="1:20" outlineLevel="1">
      <c r="A85" s="32" t="s">
        <v>103</v>
      </c>
      <c r="B85" s="33" t="s">
        <v>32</v>
      </c>
      <c r="C85" s="34">
        <v>541538</v>
      </c>
      <c r="D85" s="35" t="s">
        <v>106</v>
      </c>
      <c r="E85" s="36">
        <v>85.13</v>
      </c>
      <c r="F85" s="37">
        <v>3.75</v>
      </c>
      <c r="G85" s="38">
        <f t="shared" si="22"/>
        <v>0</v>
      </c>
      <c r="H85" s="38">
        <v>5.5190000000000001</v>
      </c>
      <c r="I85" s="39">
        <f t="shared" si="23"/>
        <v>0</v>
      </c>
      <c r="J85" s="38">
        <v>5.1980000000000004</v>
      </c>
      <c r="K85" s="40">
        <f t="shared" si="24"/>
        <v>0</v>
      </c>
      <c r="L85" s="40">
        <f t="shared" si="25"/>
        <v>0</v>
      </c>
      <c r="M85" s="40">
        <v>140</v>
      </c>
      <c r="N85" s="41">
        <f t="shared" si="26"/>
        <v>0</v>
      </c>
      <c r="O85" s="42">
        <f t="shared" si="27"/>
        <v>85.13</v>
      </c>
      <c r="P85" s="42">
        <f t="shared" si="28"/>
        <v>102.15599999999999</v>
      </c>
      <c r="Q85" s="33">
        <v>2</v>
      </c>
      <c r="R85" s="33">
        <v>1</v>
      </c>
      <c r="S85" s="43"/>
      <c r="T85" s="31" t="str">
        <f t="shared" si="29"/>
        <v/>
      </c>
    </row>
    <row r="86" spans="1:20" outlineLevel="1">
      <c r="A86" s="32" t="s">
        <v>103</v>
      </c>
      <c r="B86" s="33" t="s">
        <v>32</v>
      </c>
      <c r="C86" s="34">
        <v>541539</v>
      </c>
      <c r="D86" s="35" t="s">
        <v>107</v>
      </c>
      <c r="E86" s="36">
        <v>85.13</v>
      </c>
      <c r="F86" s="37">
        <v>3.75</v>
      </c>
      <c r="G86" s="38">
        <f t="shared" si="22"/>
        <v>0</v>
      </c>
      <c r="H86" s="38">
        <v>4.12</v>
      </c>
      <c r="I86" s="39">
        <f t="shared" si="23"/>
        <v>0</v>
      </c>
      <c r="J86" s="38">
        <v>3.7989999999999999</v>
      </c>
      <c r="K86" s="40">
        <f t="shared" si="24"/>
        <v>0</v>
      </c>
      <c r="L86" s="40">
        <f t="shared" si="25"/>
        <v>0</v>
      </c>
      <c r="M86" s="40">
        <v>140</v>
      </c>
      <c r="N86" s="41">
        <f t="shared" si="26"/>
        <v>0</v>
      </c>
      <c r="O86" s="42">
        <f t="shared" si="27"/>
        <v>85.13</v>
      </c>
      <c r="P86" s="42">
        <f t="shared" si="28"/>
        <v>102.15599999999999</v>
      </c>
      <c r="Q86" s="33">
        <v>2</v>
      </c>
      <c r="R86" s="33">
        <v>1</v>
      </c>
      <c r="S86" s="43"/>
      <c r="T86" s="31" t="str">
        <f t="shared" si="29"/>
        <v/>
      </c>
    </row>
    <row r="87" spans="1:20" outlineLevel="1">
      <c r="A87" s="32" t="s">
        <v>103</v>
      </c>
      <c r="B87" s="33" t="s">
        <v>32</v>
      </c>
      <c r="C87" s="34">
        <v>541540</v>
      </c>
      <c r="D87" s="35" t="s">
        <v>108</v>
      </c>
      <c r="E87" s="36">
        <v>85.13</v>
      </c>
      <c r="F87" s="37">
        <v>3.75</v>
      </c>
      <c r="G87" s="38">
        <f t="shared" si="22"/>
        <v>0</v>
      </c>
      <c r="H87" s="38">
        <v>4.09</v>
      </c>
      <c r="I87" s="39">
        <f t="shared" si="23"/>
        <v>0</v>
      </c>
      <c r="J87" s="38">
        <v>3.7690000000000001</v>
      </c>
      <c r="K87" s="40">
        <f t="shared" si="24"/>
        <v>0</v>
      </c>
      <c r="L87" s="40">
        <f t="shared" si="25"/>
        <v>0</v>
      </c>
      <c r="M87" s="40">
        <v>140</v>
      </c>
      <c r="N87" s="41">
        <f t="shared" si="26"/>
        <v>0</v>
      </c>
      <c r="O87" s="42">
        <f t="shared" si="27"/>
        <v>85.13</v>
      </c>
      <c r="P87" s="42">
        <f t="shared" si="28"/>
        <v>102.15599999999999</v>
      </c>
      <c r="Q87" s="33">
        <v>2</v>
      </c>
      <c r="R87" s="33">
        <v>1</v>
      </c>
      <c r="S87" s="43"/>
      <c r="T87" s="31" t="str">
        <f t="shared" si="29"/>
        <v/>
      </c>
    </row>
    <row r="88" spans="1:20" outlineLevel="1">
      <c r="A88" s="32" t="s">
        <v>103</v>
      </c>
      <c r="B88" s="33" t="s">
        <v>32</v>
      </c>
      <c r="C88" s="34">
        <v>541541</v>
      </c>
      <c r="D88" s="35" t="s">
        <v>109</v>
      </c>
      <c r="E88" s="36">
        <v>85.13</v>
      </c>
      <c r="F88" s="37">
        <v>3.75</v>
      </c>
      <c r="G88" s="38">
        <f t="shared" si="22"/>
        <v>0</v>
      </c>
      <c r="H88" s="38">
        <v>4.1950000000000003</v>
      </c>
      <c r="I88" s="39">
        <f t="shared" si="23"/>
        <v>0</v>
      </c>
      <c r="J88" s="38">
        <v>3.8740000000000001</v>
      </c>
      <c r="K88" s="40">
        <f t="shared" si="24"/>
        <v>0</v>
      </c>
      <c r="L88" s="40">
        <f t="shared" si="25"/>
        <v>0</v>
      </c>
      <c r="M88" s="40">
        <v>140</v>
      </c>
      <c r="N88" s="41">
        <f t="shared" si="26"/>
        <v>0</v>
      </c>
      <c r="O88" s="42">
        <f t="shared" si="27"/>
        <v>85.13</v>
      </c>
      <c r="P88" s="42">
        <f t="shared" si="28"/>
        <v>102.15599999999999</v>
      </c>
      <c r="Q88" s="33">
        <v>2</v>
      </c>
      <c r="R88" s="33">
        <v>1</v>
      </c>
      <c r="S88" s="43"/>
      <c r="T88" s="31" t="str">
        <f t="shared" si="29"/>
        <v/>
      </c>
    </row>
    <row r="89" spans="1:20" outlineLevel="1">
      <c r="A89" s="32" t="s">
        <v>103</v>
      </c>
      <c r="B89" s="33" t="s">
        <v>32</v>
      </c>
      <c r="C89" s="34">
        <v>541546</v>
      </c>
      <c r="D89" s="35" t="s">
        <v>110</v>
      </c>
      <c r="E89" s="36">
        <v>85.13</v>
      </c>
      <c r="F89" s="37">
        <v>3.75</v>
      </c>
      <c r="G89" s="38">
        <f t="shared" si="22"/>
        <v>0</v>
      </c>
      <c r="H89" s="38">
        <v>4.45</v>
      </c>
      <c r="I89" s="39">
        <f t="shared" si="23"/>
        <v>0</v>
      </c>
      <c r="J89" s="38">
        <v>4.1289999999999996</v>
      </c>
      <c r="K89" s="40">
        <f t="shared" si="24"/>
        <v>0</v>
      </c>
      <c r="L89" s="40">
        <f t="shared" si="25"/>
        <v>0</v>
      </c>
      <c r="M89" s="40">
        <v>140</v>
      </c>
      <c r="N89" s="41">
        <f t="shared" si="26"/>
        <v>0</v>
      </c>
      <c r="O89" s="42">
        <f t="shared" si="27"/>
        <v>85.13</v>
      </c>
      <c r="P89" s="42">
        <f t="shared" si="28"/>
        <v>102.15599999999999</v>
      </c>
      <c r="Q89" s="33">
        <v>2</v>
      </c>
      <c r="R89" s="33">
        <v>1</v>
      </c>
      <c r="S89" s="43"/>
      <c r="T89" s="31" t="str">
        <f t="shared" si="29"/>
        <v/>
      </c>
    </row>
    <row r="90" spans="1:20" outlineLevel="1">
      <c r="A90" s="32" t="s">
        <v>103</v>
      </c>
      <c r="B90" s="33" t="s">
        <v>32</v>
      </c>
      <c r="C90" s="34">
        <v>541543</v>
      </c>
      <c r="D90" s="35" t="s">
        <v>111</v>
      </c>
      <c r="E90" s="36">
        <v>35.64</v>
      </c>
      <c r="F90" s="37">
        <v>1</v>
      </c>
      <c r="G90" s="38">
        <f t="shared" si="22"/>
        <v>0</v>
      </c>
      <c r="H90" s="38">
        <v>1.234</v>
      </c>
      <c r="I90" s="39">
        <f t="shared" si="23"/>
        <v>0</v>
      </c>
      <c r="J90" s="38">
        <v>1.1060000000000001</v>
      </c>
      <c r="K90" s="40">
        <f t="shared" si="24"/>
        <v>0</v>
      </c>
      <c r="L90" s="40">
        <f t="shared" si="25"/>
        <v>0</v>
      </c>
      <c r="M90" s="40">
        <v>462</v>
      </c>
      <c r="N90" s="41">
        <f t="shared" si="26"/>
        <v>0</v>
      </c>
      <c r="O90" s="42">
        <f t="shared" si="27"/>
        <v>35.64</v>
      </c>
      <c r="P90" s="42">
        <f t="shared" si="28"/>
        <v>42.768000000000001</v>
      </c>
      <c r="Q90" s="33">
        <v>2</v>
      </c>
      <c r="R90" s="33">
        <v>1</v>
      </c>
      <c r="S90" s="43"/>
      <c r="T90" s="31" t="str">
        <f t="shared" si="29"/>
        <v/>
      </c>
    </row>
    <row r="91" spans="1:20" outlineLevel="1">
      <c r="A91" s="32" t="s">
        <v>103</v>
      </c>
      <c r="B91" s="33" t="s">
        <v>32</v>
      </c>
      <c r="C91" s="34">
        <v>541544</v>
      </c>
      <c r="D91" s="35" t="s">
        <v>112</v>
      </c>
      <c r="E91" s="36">
        <v>35.64</v>
      </c>
      <c r="F91" s="37">
        <v>1</v>
      </c>
      <c r="G91" s="38">
        <f t="shared" si="22"/>
        <v>0</v>
      </c>
      <c r="H91" s="38">
        <v>1.161</v>
      </c>
      <c r="I91" s="39">
        <f t="shared" si="23"/>
        <v>0</v>
      </c>
      <c r="J91" s="38">
        <v>1.0329999999999999</v>
      </c>
      <c r="K91" s="40">
        <f t="shared" si="24"/>
        <v>0</v>
      </c>
      <c r="L91" s="40">
        <f t="shared" si="25"/>
        <v>0</v>
      </c>
      <c r="M91" s="40">
        <v>462</v>
      </c>
      <c r="N91" s="41">
        <f t="shared" si="26"/>
        <v>0</v>
      </c>
      <c r="O91" s="42">
        <f t="shared" si="27"/>
        <v>35.64</v>
      </c>
      <c r="P91" s="42">
        <f t="shared" si="28"/>
        <v>42.768000000000001</v>
      </c>
      <c r="Q91" s="33">
        <v>2</v>
      </c>
      <c r="R91" s="33">
        <v>1</v>
      </c>
      <c r="S91" s="43"/>
      <c r="T91" s="31" t="str">
        <f t="shared" si="29"/>
        <v/>
      </c>
    </row>
    <row r="92" spans="1:20" outlineLevel="1">
      <c r="A92" s="32" t="s">
        <v>103</v>
      </c>
      <c r="B92" s="33" t="s">
        <v>32</v>
      </c>
      <c r="C92" s="34">
        <v>541545</v>
      </c>
      <c r="D92" s="35" t="s">
        <v>113</v>
      </c>
      <c r="E92" s="36">
        <v>35.64</v>
      </c>
      <c r="F92" s="37">
        <v>1</v>
      </c>
      <c r="G92" s="38">
        <f t="shared" si="22"/>
        <v>0</v>
      </c>
      <c r="H92" s="38">
        <v>1.208</v>
      </c>
      <c r="I92" s="39">
        <f t="shared" si="23"/>
        <v>0</v>
      </c>
      <c r="J92" s="38">
        <v>1.08</v>
      </c>
      <c r="K92" s="40">
        <f t="shared" si="24"/>
        <v>0</v>
      </c>
      <c r="L92" s="40">
        <f t="shared" si="25"/>
        <v>0</v>
      </c>
      <c r="M92" s="40">
        <v>462</v>
      </c>
      <c r="N92" s="41">
        <f t="shared" si="26"/>
        <v>0</v>
      </c>
      <c r="O92" s="42">
        <f t="shared" si="27"/>
        <v>35.64</v>
      </c>
      <c r="P92" s="42">
        <f t="shared" si="28"/>
        <v>42.768000000000001</v>
      </c>
      <c r="Q92" s="33">
        <v>2</v>
      </c>
      <c r="R92" s="33">
        <v>1</v>
      </c>
      <c r="S92" s="43"/>
      <c r="T92" s="31" t="str">
        <f t="shared" si="29"/>
        <v/>
      </c>
    </row>
    <row r="93" spans="1:20" outlineLevel="1">
      <c r="A93" s="32" t="s">
        <v>103</v>
      </c>
      <c r="B93" s="33" t="s">
        <v>32</v>
      </c>
      <c r="C93" s="34">
        <v>541542</v>
      </c>
      <c r="D93" s="35" t="s">
        <v>114</v>
      </c>
      <c r="E93" s="36">
        <v>35.64</v>
      </c>
      <c r="F93" s="37">
        <v>1</v>
      </c>
      <c r="G93" s="38">
        <f t="shared" si="22"/>
        <v>0</v>
      </c>
      <c r="H93" s="38">
        <v>1.163</v>
      </c>
      <c r="I93" s="39">
        <f t="shared" si="23"/>
        <v>0</v>
      </c>
      <c r="J93" s="38">
        <v>1.0349999999999999</v>
      </c>
      <c r="K93" s="40">
        <f t="shared" si="24"/>
        <v>0</v>
      </c>
      <c r="L93" s="40">
        <f t="shared" si="25"/>
        <v>0</v>
      </c>
      <c r="M93" s="40">
        <v>462</v>
      </c>
      <c r="N93" s="41">
        <f t="shared" si="26"/>
        <v>0</v>
      </c>
      <c r="O93" s="42">
        <f t="shared" si="27"/>
        <v>35.64</v>
      </c>
      <c r="P93" s="42">
        <f t="shared" si="28"/>
        <v>42.768000000000001</v>
      </c>
      <c r="Q93" s="33">
        <v>2</v>
      </c>
      <c r="R93" s="33">
        <v>1</v>
      </c>
      <c r="S93" s="43"/>
      <c r="T93" s="31" t="str">
        <f t="shared" si="29"/>
        <v/>
      </c>
    </row>
    <row r="94" spans="1:20" outlineLevel="1">
      <c r="A94" s="32" t="s">
        <v>103</v>
      </c>
      <c r="B94" s="33" t="s">
        <v>32</v>
      </c>
      <c r="C94" s="34">
        <v>541547</v>
      </c>
      <c r="D94" s="35" t="s">
        <v>115</v>
      </c>
      <c r="E94" s="36">
        <v>35.64</v>
      </c>
      <c r="F94" s="37">
        <v>1</v>
      </c>
      <c r="G94" s="38">
        <f t="shared" si="22"/>
        <v>0</v>
      </c>
      <c r="H94" s="38">
        <v>1.25</v>
      </c>
      <c r="I94" s="39">
        <f t="shared" si="23"/>
        <v>0</v>
      </c>
      <c r="J94" s="38">
        <v>1.1220000000000001</v>
      </c>
      <c r="K94" s="40">
        <f t="shared" si="24"/>
        <v>0</v>
      </c>
      <c r="L94" s="40">
        <f t="shared" si="25"/>
        <v>0</v>
      </c>
      <c r="M94" s="40">
        <v>462</v>
      </c>
      <c r="N94" s="41">
        <f t="shared" si="26"/>
        <v>0</v>
      </c>
      <c r="O94" s="42">
        <f t="shared" si="27"/>
        <v>35.64</v>
      </c>
      <c r="P94" s="42">
        <f t="shared" si="28"/>
        <v>42.768000000000001</v>
      </c>
      <c r="Q94" s="33">
        <v>2</v>
      </c>
      <c r="R94" s="33">
        <v>1</v>
      </c>
      <c r="S94" s="43"/>
      <c r="T94" s="31" t="str">
        <f t="shared" si="29"/>
        <v/>
      </c>
    </row>
    <row r="95" spans="1:20" outlineLevel="1">
      <c r="A95" s="32" t="s">
        <v>103</v>
      </c>
      <c r="B95" s="33" t="s">
        <v>32</v>
      </c>
      <c r="C95" s="34">
        <v>541548</v>
      </c>
      <c r="D95" s="35" t="s">
        <v>116</v>
      </c>
      <c r="E95" s="36">
        <v>35.64</v>
      </c>
      <c r="F95" s="37">
        <v>1</v>
      </c>
      <c r="G95" s="38">
        <f t="shared" si="22"/>
        <v>0</v>
      </c>
      <c r="H95" s="38">
        <v>1.1850000000000001</v>
      </c>
      <c r="I95" s="39">
        <f t="shared" si="23"/>
        <v>0</v>
      </c>
      <c r="J95" s="38">
        <v>1.0569999999999999</v>
      </c>
      <c r="K95" s="40">
        <f t="shared" si="24"/>
        <v>0</v>
      </c>
      <c r="L95" s="40">
        <f t="shared" si="25"/>
        <v>0</v>
      </c>
      <c r="M95" s="40">
        <v>462</v>
      </c>
      <c r="N95" s="41">
        <f t="shared" si="26"/>
        <v>0</v>
      </c>
      <c r="O95" s="42">
        <f t="shared" si="27"/>
        <v>35.64</v>
      </c>
      <c r="P95" s="42">
        <f t="shared" si="28"/>
        <v>42.768000000000001</v>
      </c>
      <c r="Q95" s="33">
        <v>2</v>
      </c>
      <c r="R95" s="33">
        <v>1</v>
      </c>
      <c r="S95" s="43"/>
      <c r="T95" s="31" t="str">
        <f t="shared" si="29"/>
        <v/>
      </c>
    </row>
    <row r="96" spans="1:20" outlineLevel="1">
      <c r="A96" s="32" t="s">
        <v>103</v>
      </c>
      <c r="B96" s="33" t="s">
        <v>32</v>
      </c>
      <c r="C96" s="34">
        <v>541549</v>
      </c>
      <c r="D96" s="35" t="s">
        <v>117</v>
      </c>
      <c r="E96" s="36">
        <v>35.64</v>
      </c>
      <c r="F96" s="37">
        <v>1</v>
      </c>
      <c r="G96" s="38">
        <f t="shared" si="22"/>
        <v>0</v>
      </c>
      <c r="H96" s="38">
        <v>1.3879999999999999</v>
      </c>
      <c r="I96" s="39">
        <f t="shared" si="23"/>
        <v>0</v>
      </c>
      <c r="J96" s="38">
        <v>1.26</v>
      </c>
      <c r="K96" s="40">
        <f t="shared" si="24"/>
        <v>0</v>
      </c>
      <c r="L96" s="40">
        <f t="shared" si="25"/>
        <v>0</v>
      </c>
      <c r="M96" s="40">
        <v>462</v>
      </c>
      <c r="N96" s="41">
        <f t="shared" si="26"/>
        <v>0</v>
      </c>
      <c r="O96" s="42">
        <f t="shared" si="27"/>
        <v>35.64</v>
      </c>
      <c r="P96" s="42">
        <f t="shared" si="28"/>
        <v>42.768000000000001</v>
      </c>
      <c r="Q96" s="33">
        <v>2</v>
      </c>
      <c r="R96" s="33">
        <v>1</v>
      </c>
      <c r="S96" s="43"/>
      <c r="T96" s="31" t="str">
        <f t="shared" si="29"/>
        <v/>
      </c>
    </row>
    <row r="97" spans="1:20" outlineLevel="1">
      <c r="A97" s="32" t="s">
        <v>103</v>
      </c>
      <c r="B97" s="33" t="s">
        <v>32</v>
      </c>
      <c r="C97" s="34">
        <v>541550</v>
      </c>
      <c r="D97" s="35" t="s">
        <v>118</v>
      </c>
      <c r="E97" s="36">
        <v>35.64</v>
      </c>
      <c r="F97" s="37">
        <v>1</v>
      </c>
      <c r="G97" s="38">
        <f t="shared" si="22"/>
        <v>0</v>
      </c>
      <c r="H97" s="38">
        <v>1.161</v>
      </c>
      <c r="I97" s="39">
        <f t="shared" si="23"/>
        <v>0</v>
      </c>
      <c r="J97" s="38">
        <v>1.0329999999999999</v>
      </c>
      <c r="K97" s="40">
        <f t="shared" si="24"/>
        <v>0</v>
      </c>
      <c r="L97" s="40">
        <f t="shared" si="25"/>
        <v>0</v>
      </c>
      <c r="M97" s="40">
        <v>462</v>
      </c>
      <c r="N97" s="41">
        <f t="shared" si="26"/>
        <v>0</v>
      </c>
      <c r="O97" s="42">
        <f t="shared" si="27"/>
        <v>35.64</v>
      </c>
      <c r="P97" s="42">
        <f t="shared" si="28"/>
        <v>42.768000000000001</v>
      </c>
      <c r="Q97" s="33">
        <v>2</v>
      </c>
      <c r="R97" s="33">
        <v>1</v>
      </c>
      <c r="S97" s="43"/>
      <c r="T97" s="31" t="str">
        <f t="shared" si="29"/>
        <v/>
      </c>
    </row>
    <row r="98" spans="1:20" outlineLevel="1">
      <c r="A98" s="32" t="s">
        <v>103</v>
      </c>
      <c r="B98" s="33" t="s">
        <v>32</v>
      </c>
      <c r="C98" s="34">
        <v>541551</v>
      </c>
      <c r="D98" s="35" t="s">
        <v>119</v>
      </c>
      <c r="E98" s="36">
        <v>35.64</v>
      </c>
      <c r="F98" s="37">
        <v>1</v>
      </c>
      <c r="G98" s="38">
        <f t="shared" si="22"/>
        <v>0</v>
      </c>
      <c r="H98" s="38">
        <v>1.153</v>
      </c>
      <c r="I98" s="39">
        <f t="shared" si="23"/>
        <v>0</v>
      </c>
      <c r="J98" s="38">
        <v>1.0249999999999999</v>
      </c>
      <c r="K98" s="40">
        <f t="shared" si="24"/>
        <v>0</v>
      </c>
      <c r="L98" s="40">
        <f t="shared" si="25"/>
        <v>0</v>
      </c>
      <c r="M98" s="40">
        <v>462</v>
      </c>
      <c r="N98" s="41">
        <f t="shared" si="26"/>
        <v>0</v>
      </c>
      <c r="O98" s="42">
        <f t="shared" si="27"/>
        <v>35.64</v>
      </c>
      <c r="P98" s="42">
        <f t="shared" si="28"/>
        <v>42.768000000000001</v>
      </c>
      <c r="Q98" s="33">
        <v>2</v>
      </c>
      <c r="R98" s="33">
        <v>1</v>
      </c>
      <c r="S98" s="43"/>
      <c r="T98" s="31" t="str">
        <f t="shared" si="29"/>
        <v/>
      </c>
    </row>
    <row r="99" spans="1:20" outlineLevel="1">
      <c r="A99" s="32" t="s">
        <v>103</v>
      </c>
      <c r="B99" s="33" t="s">
        <v>32</v>
      </c>
      <c r="C99" s="34">
        <v>541552</v>
      </c>
      <c r="D99" s="35" t="s">
        <v>120</v>
      </c>
      <c r="E99" s="36">
        <v>35.64</v>
      </c>
      <c r="F99" s="37">
        <v>1</v>
      </c>
      <c r="G99" s="38">
        <f t="shared" si="22"/>
        <v>0</v>
      </c>
      <c r="H99" s="38">
        <v>1.1379999999999999</v>
      </c>
      <c r="I99" s="39">
        <f t="shared" si="23"/>
        <v>0</v>
      </c>
      <c r="J99" s="38">
        <v>1.01</v>
      </c>
      <c r="K99" s="40">
        <f t="shared" si="24"/>
        <v>0</v>
      </c>
      <c r="L99" s="40">
        <f t="shared" si="25"/>
        <v>0</v>
      </c>
      <c r="M99" s="40">
        <v>462</v>
      </c>
      <c r="N99" s="41">
        <f t="shared" si="26"/>
        <v>0</v>
      </c>
      <c r="O99" s="42">
        <f t="shared" si="27"/>
        <v>35.64</v>
      </c>
      <c r="P99" s="42">
        <f t="shared" si="28"/>
        <v>42.768000000000001</v>
      </c>
      <c r="Q99" s="33">
        <v>2</v>
      </c>
      <c r="R99" s="33">
        <v>1</v>
      </c>
      <c r="S99" s="43"/>
      <c r="T99" s="31" t="str">
        <f t="shared" si="29"/>
        <v/>
      </c>
    </row>
    <row r="100" spans="1:20" outlineLevel="1">
      <c r="A100" s="32" t="s">
        <v>103</v>
      </c>
      <c r="B100" s="33" t="s">
        <v>32</v>
      </c>
      <c r="C100" s="34">
        <v>541553</v>
      </c>
      <c r="D100" s="35" t="s">
        <v>121</v>
      </c>
      <c r="E100" s="36">
        <v>35.64</v>
      </c>
      <c r="F100" s="37">
        <v>1</v>
      </c>
      <c r="G100" s="38">
        <f t="shared" si="22"/>
        <v>0</v>
      </c>
      <c r="H100" s="38">
        <v>1.137</v>
      </c>
      <c r="I100" s="39">
        <f t="shared" si="23"/>
        <v>0</v>
      </c>
      <c r="J100" s="38">
        <v>1.0089999999999999</v>
      </c>
      <c r="K100" s="40">
        <f t="shared" si="24"/>
        <v>0</v>
      </c>
      <c r="L100" s="40">
        <f t="shared" si="25"/>
        <v>0</v>
      </c>
      <c r="M100" s="40">
        <v>462</v>
      </c>
      <c r="N100" s="41">
        <f t="shared" si="26"/>
        <v>0</v>
      </c>
      <c r="O100" s="42">
        <f t="shared" si="27"/>
        <v>35.64</v>
      </c>
      <c r="P100" s="42">
        <f t="shared" si="28"/>
        <v>42.768000000000001</v>
      </c>
      <c r="Q100" s="33">
        <v>2</v>
      </c>
      <c r="R100" s="33">
        <v>1</v>
      </c>
      <c r="S100" s="43"/>
      <c r="T100" s="31" t="str">
        <f t="shared" si="29"/>
        <v/>
      </c>
    </row>
    <row r="101" spans="1:20" outlineLevel="1">
      <c r="A101" s="32" t="s">
        <v>103</v>
      </c>
      <c r="B101" s="33" t="s">
        <v>32</v>
      </c>
      <c r="C101" s="34">
        <v>541554</v>
      </c>
      <c r="D101" s="35" t="s">
        <v>122</v>
      </c>
      <c r="E101" s="36">
        <v>35.64</v>
      </c>
      <c r="F101" s="37">
        <v>1</v>
      </c>
      <c r="G101" s="38">
        <f t="shared" si="22"/>
        <v>0</v>
      </c>
      <c r="H101" s="38">
        <v>1.149</v>
      </c>
      <c r="I101" s="39">
        <f t="shared" si="23"/>
        <v>0</v>
      </c>
      <c r="J101" s="38">
        <v>1.0209999999999999</v>
      </c>
      <c r="K101" s="40">
        <f t="shared" si="24"/>
        <v>0</v>
      </c>
      <c r="L101" s="40">
        <f t="shared" si="25"/>
        <v>0</v>
      </c>
      <c r="M101" s="40">
        <v>462</v>
      </c>
      <c r="N101" s="41">
        <f t="shared" si="26"/>
        <v>0</v>
      </c>
      <c r="O101" s="42">
        <f t="shared" si="27"/>
        <v>35.64</v>
      </c>
      <c r="P101" s="42">
        <f t="shared" si="28"/>
        <v>42.768000000000001</v>
      </c>
      <c r="Q101" s="33">
        <v>2</v>
      </c>
      <c r="R101" s="33">
        <v>1</v>
      </c>
      <c r="S101" s="43"/>
      <c r="T101" s="31" t="str">
        <f t="shared" si="29"/>
        <v/>
      </c>
    </row>
    <row r="102" spans="1:20" outlineLevel="1">
      <c r="A102" s="32" t="s">
        <v>103</v>
      </c>
      <c r="B102" s="33" t="s">
        <v>32</v>
      </c>
      <c r="C102" s="34">
        <v>541555</v>
      </c>
      <c r="D102" s="35" t="s">
        <v>123</v>
      </c>
      <c r="E102" s="36">
        <v>35.64</v>
      </c>
      <c r="F102" s="37">
        <v>1</v>
      </c>
      <c r="G102" s="38">
        <f t="shared" si="22"/>
        <v>0</v>
      </c>
      <c r="H102" s="38">
        <v>1.151</v>
      </c>
      <c r="I102" s="39">
        <f t="shared" si="23"/>
        <v>0</v>
      </c>
      <c r="J102" s="38">
        <v>1.0229999999999999</v>
      </c>
      <c r="K102" s="40">
        <f t="shared" si="24"/>
        <v>0</v>
      </c>
      <c r="L102" s="40">
        <f t="shared" si="25"/>
        <v>0</v>
      </c>
      <c r="M102" s="40">
        <v>462</v>
      </c>
      <c r="N102" s="41">
        <f t="shared" si="26"/>
        <v>0</v>
      </c>
      <c r="O102" s="42">
        <f t="shared" si="27"/>
        <v>35.64</v>
      </c>
      <c r="P102" s="42">
        <f t="shared" si="28"/>
        <v>42.768000000000001</v>
      </c>
      <c r="Q102" s="33">
        <v>2</v>
      </c>
      <c r="R102" s="33">
        <v>1</v>
      </c>
      <c r="S102" s="43"/>
      <c r="T102" s="31" t="str">
        <f t="shared" si="29"/>
        <v/>
      </c>
    </row>
    <row r="103" spans="1:20" outlineLevel="1">
      <c r="A103" s="32" t="s">
        <v>103</v>
      </c>
      <c r="B103" s="33" t="s">
        <v>32</v>
      </c>
      <c r="C103" s="34">
        <v>541556</v>
      </c>
      <c r="D103" s="35" t="s">
        <v>124</v>
      </c>
      <c r="E103" s="36">
        <v>35.64</v>
      </c>
      <c r="F103" s="37">
        <v>1</v>
      </c>
      <c r="G103" s="38">
        <f t="shared" si="22"/>
        <v>0</v>
      </c>
      <c r="H103" s="38">
        <v>1.127</v>
      </c>
      <c r="I103" s="39">
        <f t="shared" si="23"/>
        <v>0</v>
      </c>
      <c r="J103" s="38">
        <v>0.999</v>
      </c>
      <c r="K103" s="40">
        <f t="shared" si="24"/>
        <v>0</v>
      </c>
      <c r="L103" s="40">
        <f t="shared" si="25"/>
        <v>0</v>
      </c>
      <c r="M103" s="40">
        <v>462</v>
      </c>
      <c r="N103" s="41">
        <f t="shared" si="26"/>
        <v>0</v>
      </c>
      <c r="O103" s="42">
        <f t="shared" si="27"/>
        <v>35.64</v>
      </c>
      <c r="P103" s="42">
        <f t="shared" si="28"/>
        <v>42.768000000000001</v>
      </c>
      <c r="Q103" s="33">
        <v>2</v>
      </c>
      <c r="R103" s="33">
        <v>1</v>
      </c>
      <c r="S103" s="43"/>
      <c r="T103" s="31" t="str">
        <f t="shared" si="29"/>
        <v/>
      </c>
    </row>
    <row r="104" spans="1:20">
      <c r="A104" s="26"/>
      <c r="B104" s="27"/>
      <c r="C104" s="28"/>
      <c r="D104" s="29" t="s">
        <v>125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30"/>
      <c r="T104" s="31"/>
    </row>
    <row r="105" spans="1:20" outlineLevel="1">
      <c r="A105" s="32" t="s">
        <v>126</v>
      </c>
      <c r="B105" s="33" t="s">
        <v>32</v>
      </c>
      <c r="C105" s="34">
        <v>541192</v>
      </c>
      <c r="D105" s="35" t="s">
        <v>127</v>
      </c>
      <c r="E105" s="36">
        <v>11.99</v>
      </c>
      <c r="F105" s="37">
        <v>1</v>
      </c>
      <c r="G105" s="38">
        <f t="shared" ref="G105:G115" si="30">+F105*S105</f>
        <v>0</v>
      </c>
      <c r="H105" s="38">
        <v>1.1140000000000001</v>
      </c>
      <c r="I105" s="39">
        <f t="shared" ref="I105:I115" si="31">+H105*S105</f>
        <v>0</v>
      </c>
      <c r="J105" s="38">
        <v>0.97</v>
      </c>
      <c r="K105" s="40">
        <f t="shared" ref="K105:K115" si="32">+J105*S105</f>
        <v>0</v>
      </c>
      <c r="L105" s="40">
        <f t="shared" ref="L105:L115" si="33">+O105*S105</f>
        <v>0</v>
      </c>
      <c r="M105" s="40">
        <v>570</v>
      </c>
      <c r="N105" s="41">
        <f t="shared" ref="N105:N115" si="34">+$O$5</f>
        <v>0</v>
      </c>
      <c r="O105" s="42">
        <f t="shared" ref="O105:O115" si="35">E105*(1-N105)</f>
        <v>11.99</v>
      </c>
      <c r="P105" s="42">
        <f t="shared" ref="P105:P115" si="36">O105*1.2</f>
        <v>14.388</v>
      </c>
      <c r="Q105" s="33">
        <v>6</v>
      </c>
      <c r="R105" s="33">
        <v>6</v>
      </c>
      <c r="S105" s="43"/>
      <c r="T105" s="31" t="str">
        <f t="shared" ref="T105:T115" si="37">IFERROR(IF(S105/R105-TRUNC(S105/R105)&gt;0,"&lt;&lt;&lt; ВНИМАНИЕ! Количество должно быть кратно " &amp;R105&amp;"!",""),"")</f>
        <v/>
      </c>
    </row>
    <row r="106" spans="1:20" outlineLevel="1">
      <c r="A106" s="32" t="s">
        <v>126</v>
      </c>
      <c r="B106" s="33" t="s">
        <v>32</v>
      </c>
      <c r="C106" s="34">
        <v>541213</v>
      </c>
      <c r="D106" s="35" t="s">
        <v>128</v>
      </c>
      <c r="E106" s="36">
        <v>52.08</v>
      </c>
      <c r="F106" s="37">
        <v>5</v>
      </c>
      <c r="G106" s="38">
        <f t="shared" si="30"/>
        <v>0</v>
      </c>
      <c r="H106" s="38">
        <v>5.3120000000000003</v>
      </c>
      <c r="I106" s="39">
        <f t="shared" si="31"/>
        <v>0</v>
      </c>
      <c r="J106" s="38">
        <v>4.8499999999999996</v>
      </c>
      <c r="K106" s="40">
        <f t="shared" si="32"/>
        <v>0</v>
      </c>
      <c r="L106" s="40">
        <f t="shared" si="33"/>
        <v>0</v>
      </c>
      <c r="M106" s="40">
        <v>132</v>
      </c>
      <c r="N106" s="41">
        <f t="shared" si="34"/>
        <v>0</v>
      </c>
      <c r="O106" s="42">
        <f t="shared" si="35"/>
        <v>52.08</v>
      </c>
      <c r="P106" s="42">
        <f t="shared" si="36"/>
        <v>62.495999999999995</v>
      </c>
      <c r="Q106" s="33">
        <v>4</v>
      </c>
      <c r="R106" s="33">
        <v>4</v>
      </c>
      <c r="S106" s="43"/>
      <c r="T106" s="31" t="str">
        <f t="shared" si="37"/>
        <v/>
      </c>
    </row>
    <row r="107" spans="1:20" outlineLevel="1">
      <c r="A107" s="32" t="s">
        <v>126</v>
      </c>
      <c r="B107" s="33" t="s">
        <v>32</v>
      </c>
      <c r="C107" s="34">
        <v>541215</v>
      </c>
      <c r="D107" s="35" t="s">
        <v>129</v>
      </c>
      <c r="E107" s="36">
        <v>14.9</v>
      </c>
      <c r="F107" s="37">
        <v>1</v>
      </c>
      <c r="G107" s="38">
        <f t="shared" si="30"/>
        <v>0</v>
      </c>
      <c r="H107" s="38">
        <v>1.109</v>
      </c>
      <c r="I107" s="39">
        <f t="shared" si="31"/>
        <v>0</v>
      </c>
      <c r="J107" s="38">
        <v>0.96499999999999997</v>
      </c>
      <c r="K107" s="40">
        <f t="shared" si="32"/>
        <v>0</v>
      </c>
      <c r="L107" s="40">
        <f t="shared" si="33"/>
        <v>0</v>
      </c>
      <c r="M107" s="40">
        <v>570</v>
      </c>
      <c r="N107" s="41">
        <f t="shared" si="34"/>
        <v>0</v>
      </c>
      <c r="O107" s="42">
        <f t="shared" si="35"/>
        <v>14.9</v>
      </c>
      <c r="P107" s="42">
        <f t="shared" si="36"/>
        <v>17.88</v>
      </c>
      <c r="Q107" s="33">
        <v>6</v>
      </c>
      <c r="R107" s="33">
        <v>6</v>
      </c>
      <c r="S107" s="43"/>
      <c r="T107" s="31" t="str">
        <f t="shared" si="37"/>
        <v/>
      </c>
    </row>
    <row r="108" spans="1:20" outlineLevel="1">
      <c r="A108" s="32" t="s">
        <v>126</v>
      </c>
      <c r="B108" s="33" t="s">
        <v>32</v>
      </c>
      <c r="C108" s="34">
        <v>541216</v>
      </c>
      <c r="D108" s="35" t="s">
        <v>130</v>
      </c>
      <c r="E108" s="36">
        <v>66.66</v>
      </c>
      <c r="F108" s="37">
        <v>5</v>
      </c>
      <c r="G108" s="38">
        <f t="shared" si="30"/>
        <v>0</v>
      </c>
      <c r="H108" s="38">
        <v>5.2869999999999999</v>
      </c>
      <c r="I108" s="39">
        <f t="shared" si="31"/>
        <v>0</v>
      </c>
      <c r="J108" s="38">
        <v>4.8250000000000002</v>
      </c>
      <c r="K108" s="40">
        <f t="shared" si="32"/>
        <v>0</v>
      </c>
      <c r="L108" s="40">
        <f t="shared" si="33"/>
        <v>0</v>
      </c>
      <c r="M108" s="40">
        <v>132</v>
      </c>
      <c r="N108" s="41">
        <f t="shared" si="34"/>
        <v>0</v>
      </c>
      <c r="O108" s="42">
        <f t="shared" si="35"/>
        <v>66.66</v>
      </c>
      <c r="P108" s="42">
        <f t="shared" si="36"/>
        <v>79.99199999999999</v>
      </c>
      <c r="Q108" s="33">
        <v>4</v>
      </c>
      <c r="R108" s="33">
        <v>4</v>
      </c>
      <c r="S108" s="43"/>
      <c r="T108" s="31" t="str">
        <f t="shared" si="37"/>
        <v/>
      </c>
    </row>
    <row r="109" spans="1:20" outlineLevel="1">
      <c r="A109" s="32" t="s">
        <v>126</v>
      </c>
      <c r="B109" s="33" t="s">
        <v>32</v>
      </c>
      <c r="C109" s="34">
        <v>373667</v>
      </c>
      <c r="D109" s="35" t="s">
        <v>131</v>
      </c>
      <c r="E109" s="36">
        <v>15.85</v>
      </c>
      <c r="F109" s="37">
        <v>1</v>
      </c>
      <c r="G109" s="38">
        <f t="shared" si="30"/>
        <v>0</v>
      </c>
      <c r="H109" s="38">
        <v>1.113</v>
      </c>
      <c r="I109" s="39">
        <f t="shared" si="31"/>
        <v>0</v>
      </c>
      <c r="J109" s="38">
        <v>0.96899999999999997</v>
      </c>
      <c r="K109" s="40">
        <f t="shared" si="32"/>
        <v>0</v>
      </c>
      <c r="L109" s="40">
        <f t="shared" si="33"/>
        <v>0</v>
      </c>
      <c r="M109" s="40">
        <v>570</v>
      </c>
      <c r="N109" s="41">
        <f t="shared" si="34"/>
        <v>0</v>
      </c>
      <c r="O109" s="42">
        <f t="shared" si="35"/>
        <v>15.85</v>
      </c>
      <c r="P109" s="42">
        <f t="shared" si="36"/>
        <v>19.02</v>
      </c>
      <c r="Q109" s="33">
        <v>6</v>
      </c>
      <c r="R109" s="33">
        <v>6</v>
      </c>
      <c r="S109" s="43"/>
      <c r="T109" s="31" t="str">
        <f t="shared" si="37"/>
        <v/>
      </c>
    </row>
    <row r="110" spans="1:20" outlineLevel="1">
      <c r="A110" s="32" t="s">
        <v>126</v>
      </c>
      <c r="B110" s="33" t="s">
        <v>32</v>
      </c>
      <c r="C110" s="34">
        <v>373668</v>
      </c>
      <c r="D110" s="35" t="s">
        <v>132</v>
      </c>
      <c r="E110" s="36">
        <v>70.489999999999995</v>
      </c>
      <c r="F110" s="37">
        <v>5</v>
      </c>
      <c r="G110" s="38">
        <f t="shared" si="30"/>
        <v>0</v>
      </c>
      <c r="H110" s="38">
        <v>5.2960000000000003</v>
      </c>
      <c r="I110" s="39">
        <f t="shared" si="31"/>
        <v>0</v>
      </c>
      <c r="J110" s="38">
        <v>4.8449999999999998</v>
      </c>
      <c r="K110" s="40">
        <f t="shared" si="32"/>
        <v>0</v>
      </c>
      <c r="L110" s="40">
        <f t="shared" si="33"/>
        <v>0</v>
      </c>
      <c r="M110" s="40">
        <v>132</v>
      </c>
      <c r="N110" s="41">
        <f t="shared" si="34"/>
        <v>0</v>
      </c>
      <c r="O110" s="42">
        <f t="shared" si="35"/>
        <v>70.489999999999995</v>
      </c>
      <c r="P110" s="42">
        <f t="shared" si="36"/>
        <v>84.587999999999994</v>
      </c>
      <c r="Q110" s="33">
        <v>4</v>
      </c>
      <c r="R110" s="33">
        <v>4</v>
      </c>
      <c r="S110" s="43"/>
      <c r="T110" s="31" t="str">
        <f t="shared" si="37"/>
        <v/>
      </c>
    </row>
    <row r="111" spans="1:20" outlineLevel="1">
      <c r="A111" s="32" t="s">
        <v>126</v>
      </c>
      <c r="B111" s="33" t="s">
        <v>32</v>
      </c>
      <c r="C111" s="34">
        <v>541189</v>
      </c>
      <c r="D111" s="35" t="s">
        <v>133</v>
      </c>
      <c r="E111" s="36">
        <v>16.149999999999999</v>
      </c>
      <c r="F111" s="37">
        <v>1</v>
      </c>
      <c r="G111" s="38">
        <f t="shared" si="30"/>
        <v>0</v>
      </c>
      <c r="H111" s="38">
        <v>1.1319999999999999</v>
      </c>
      <c r="I111" s="39">
        <f t="shared" si="31"/>
        <v>0</v>
      </c>
      <c r="J111" s="38">
        <v>0.98799999999999999</v>
      </c>
      <c r="K111" s="40">
        <f t="shared" si="32"/>
        <v>0</v>
      </c>
      <c r="L111" s="40">
        <f t="shared" si="33"/>
        <v>0</v>
      </c>
      <c r="M111" s="40">
        <v>570</v>
      </c>
      <c r="N111" s="41">
        <f t="shared" si="34"/>
        <v>0</v>
      </c>
      <c r="O111" s="42">
        <f t="shared" si="35"/>
        <v>16.149999999999999</v>
      </c>
      <c r="P111" s="42">
        <f t="shared" si="36"/>
        <v>19.38</v>
      </c>
      <c r="Q111" s="33">
        <v>6</v>
      </c>
      <c r="R111" s="33">
        <v>6</v>
      </c>
      <c r="S111" s="43"/>
      <c r="T111" s="31" t="str">
        <f t="shared" si="37"/>
        <v/>
      </c>
    </row>
    <row r="112" spans="1:20" outlineLevel="1">
      <c r="A112" s="32" t="s">
        <v>126</v>
      </c>
      <c r="B112" s="33" t="s">
        <v>32</v>
      </c>
      <c r="C112" s="34">
        <v>541190</v>
      </c>
      <c r="D112" s="35" t="s">
        <v>134</v>
      </c>
      <c r="E112" s="36">
        <v>71.81</v>
      </c>
      <c r="F112" s="37">
        <v>5</v>
      </c>
      <c r="G112" s="38">
        <f t="shared" si="30"/>
        <v>0</v>
      </c>
      <c r="H112" s="38">
        <v>5.4020000000000001</v>
      </c>
      <c r="I112" s="39">
        <f t="shared" si="31"/>
        <v>0</v>
      </c>
      <c r="J112" s="38">
        <v>4.9400000000000004</v>
      </c>
      <c r="K112" s="40">
        <f t="shared" si="32"/>
        <v>0</v>
      </c>
      <c r="L112" s="40">
        <f t="shared" si="33"/>
        <v>0</v>
      </c>
      <c r="M112" s="40">
        <v>132</v>
      </c>
      <c r="N112" s="41">
        <f t="shared" si="34"/>
        <v>0</v>
      </c>
      <c r="O112" s="42">
        <f t="shared" si="35"/>
        <v>71.81</v>
      </c>
      <c r="P112" s="42">
        <f t="shared" si="36"/>
        <v>86.171999999999997</v>
      </c>
      <c r="Q112" s="33">
        <v>4</v>
      </c>
      <c r="R112" s="33">
        <v>4</v>
      </c>
      <c r="S112" s="43"/>
      <c r="T112" s="31" t="str">
        <f t="shared" si="37"/>
        <v/>
      </c>
    </row>
    <row r="113" spans="1:20" outlineLevel="1">
      <c r="A113" s="32" t="s">
        <v>126</v>
      </c>
      <c r="B113" s="33" t="s">
        <v>32</v>
      </c>
      <c r="C113" s="34">
        <v>517638</v>
      </c>
      <c r="D113" s="35" t="s">
        <v>135</v>
      </c>
      <c r="E113" s="36">
        <v>16.8</v>
      </c>
      <c r="F113" s="37">
        <v>1</v>
      </c>
      <c r="G113" s="38">
        <f t="shared" si="30"/>
        <v>0</v>
      </c>
      <c r="H113" s="38">
        <v>1.129</v>
      </c>
      <c r="I113" s="39">
        <f t="shared" si="31"/>
        <v>0</v>
      </c>
      <c r="J113" s="38">
        <v>0.98499999999999999</v>
      </c>
      <c r="K113" s="40">
        <f t="shared" si="32"/>
        <v>0</v>
      </c>
      <c r="L113" s="40">
        <f t="shared" si="33"/>
        <v>0</v>
      </c>
      <c r="M113" s="40">
        <v>570</v>
      </c>
      <c r="N113" s="41">
        <f t="shared" si="34"/>
        <v>0</v>
      </c>
      <c r="O113" s="42">
        <f t="shared" si="35"/>
        <v>16.8</v>
      </c>
      <c r="P113" s="42">
        <f t="shared" si="36"/>
        <v>20.16</v>
      </c>
      <c r="Q113" s="33">
        <v>6</v>
      </c>
      <c r="R113" s="33">
        <v>6</v>
      </c>
      <c r="S113" s="43"/>
      <c r="T113" s="31" t="str">
        <f t="shared" si="37"/>
        <v/>
      </c>
    </row>
    <row r="114" spans="1:20" outlineLevel="1">
      <c r="A114" s="32" t="s">
        <v>126</v>
      </c>
      <c r="B114" s="33" t="s">
        <v>32</v>
      </c>
      <c r="C114" s="34">
        <v>537919</v>
      </c>
      <c r="D114" s="35" t="s">
        <v>136</v>
      </c>
      <c r="E114" s="36">
        <v>74.75</v>
      </c>
      <c r="F114" s="37">
        <v>5</v>
      </c>
      <c r="G114" s="38">
        <f t="shared" si="30"/>
        <v>0</v>
      </c>
      <c r="H114" s="38">
        <v>5.3869999999999996</v>
      </c>
      <c r="I114" s="39">
        <f t="shared" si="31"/>
        <v>0</v>
      </c>
      <c r="J114" s="38">
        <v>4.9249999999999998</v>
      </c>
      <c r="K114" s="40">
        <f t="shared" si="32"/>
        <v>0</v>
      </c>
      <c r="L114" s="40">
        <f t="shared" si="33"/>
        <v>0</v>
      </c>
      <c r="M114" s="40">
        <v>132</v>
      </c>
      <c r="N114" s="41">
        <f t="shared" si="34"/>
        <v>0</v>
      </c>
      <c r="O114" s="42">
        <f t="shared" si="35"/>
        <v>74.75</v>
      </c>
      <c r="P114" s="42">
        <f t="shared" si="36"/>
        <v>89.7</v>
      </c>
      <c r="Q114" s="33">
        <v>4</v>
      </c>
      <c r="R114" s="33">
        <v>4</v>
      </c>
      <c r="S114" s="43"/>
      <c r="T114" s="31" t="str">
        <f t="shared" si="37"/>
        <v/>
      </c>
    </row>
    <row r="115" spans="1:20" outlineLevel="1">
      <c r="A115" s="32" t="s">
        <v>126</v>
      </c>
      <c r="B115" s="33" t="s">
        <v>32</v>
      </c>
      <c r="C115" s="34">
        <v>541380</v>
      </c>
      <c r="D115" s="35" t="s">
        <v>137</v>
      </c>
      <c r="E115" s="36">
        <v>16.149999999999999</v>
      </c>
      <c r="F115" s="37">
        <v>1</v>
      </c>
      <c r="G115" s="38">
        <f t="shared" si="30"/>
        <v>0</v>
      </c>
      <c r="H115" s="38">
        <v>1.1100000000000001</v>
      </c>
      <c r="I115" s="39">
        <f t="shared" si="31"/>
        <v>0</v>
      </c>
      <c r="J115" s="38">
        <v>0.98399999999999999</v>
      </c>
      <c r="K115" s="40">
        <f t="shared" si="32"/>
        <v>0</v>
      </c>
      <c r="L115" s="40">
        <f t="shared" si="33"/>
        <v>0</v>
      </c>
      <c r="M115" s="40">
        <v>570</v>
      </c>
      <c r="N115" s="41">
        <f t="shared" si="34"/>
        <v>0</v>
      </c>
      <c r="O115" s="42">
        <f t="shared" si="35"/>
        <v>16.149999999999999</v>
      </c>
      <c r="P115" s="42">
        <f t="shared" si="36"/>
        <v>19.38</v>
      </c>
      <c r="Q115" s="33">
        <v>2</v>
      </c>
      <c r="R115" s="33">
        <v>2</v>
      </c>
      <c r="S115" s="43"/>
      <c r="T115" s="31" t="str">
        <f t="shared" si="37"/>
        <v/>
      </c>
    </row>
    <row r="116" spans="1:20">
      <c r="A116" s="26"/>
      <c r="B116" s="46"/>
      <c r="C116" s="47"/>
      <c r="D116" s="48" t="s">
        <v>138</v>
      </c>
      <c r="E116" s="47"/>
      <c r="F116" s="49"/>
      <c r="G116" s="49"/>
      <c r="H116" s="49"/>
      <c r="I116" s="49"/>
      <c r="J116" s="49"/>
      <c r="K116" s="49"/>
      <c r="L116" s="49"/>
      <c r="M116" s="49"/>
      <c r="N116" s="49"/>
      <c r="O116" s="50"/>
      <c r="P116" s="50"/>
      <c r="Q116" s="49"/>
      <c r="R116" s="49"/>
      <c r="S116" s="51"/>
      <c r="T116" s="31"/>
    </row>
    <row r="117" spans="1:20" outlineLevel="1">
      <c r="A117" s="32" t="s">
        <v>126</v>
      </c>
      <c r="B117" s="33" t="s">
        <v>32</v>
      </c>
      <c r="C117" s="34">
        <v>521848</v>
      </c>
      <c r="D117" s="35" t="s">
        <v>139</v>
      </c>
      <c r="E117" s="36">
        <v>11.15</v>
      </c>
      <c r="F117" s="37">
        <v>0.8</v>
      </c>
      <c r="G117" s="38">
        <f t="shared" ref="G117:G138" si="38">+F117*S117</f>
        <v>0</v>
      </c>
      <c r="H117" s="38">
        <v>1.35</v>
      </c>
      <c r="I117" s="39">
        <f t="shared" ref="I117:I138" si="39">+H117*S117</f>
        <v>0</v>
      </c>
      <c r="J117" s="38">
        <v>1.224</v>
      </c>
      <c r="K117" s="40">
        <f t="shared" ref="K117:K138" si="40">+J117*S117</f>
        <v>0</v>
      </c>
      <c r="L117" s="40">
        <f t="shared" ref="L117:L138" si="41">+O117*S117</f>
        <v>0</v>
      </c>
      <c r="M117" s="40">
        <v>462</v>
      </c>
      <c r="N117" s="41">
        <f t="shared" ref="N117:N138" si="42">+$O$5</f>
        <v>0</v>
      </c>
      <c r="O117" s="42">
        <f t="shared" ref="O117:O138" si="43">E117*(1-N117)</f>
        <v>11.15</v>
      </c>
      <c r="P117" s="42">
        <f t="shared" ref="P117:P138" si="44">O117*1.2</f>
        <v>13.38</v>
      </c>
      <c r="Q117" s="33">
        <v>6</v>
      </c>
      <c r="R117" s="33">
        <v>6</v>
      </c>
      <c r="S117" s="43"/>
      <c r="T117" s="31" t="str">
        <f t="shared" ref="T117:T138" si="45">IFERROR(IF(S117/R117-TRUNC(S117/R117)&gt;0,"&lt;&lt;&lt; ВНИМАНИЕ! Количество должно быть кратно " &amp;R117&amp;"!",""),"")</f>
        <v/>
      </c>
    </row>
    <row r="118" spans="1:20" outlineLevel="1">
      <c r="A118" s="32" t="s">
        <v>126</v>
      </c>
      <c r="B118" s="33" t="s">
        <v>32</v>
      </c>
      <c r="C118" s="34">
        <v>521846</v>
      </c>
      <c r="D118" s="35" t="s">
        <v>140</v>
      </c>
      <c r="E118" s="36">
        <v>11.15</v>
      </c>
      <c r="F118" s="37">
        <v>0.8</v>
      </c>
      <c r="G118" s="38">
        <f t="shared" si="38"/>
        <v>0</v>
      </c>
      <c r="H118" s="38">
        <v>1.35</v>
      </c>
      <c r="I118" s="39">
        <f t="shared" si="39"/>
        <v>0</v>
      </c>
      <c r="J118" s="38">
        <v>1.224</v>
      </c>
      <c r="K118" s="40">
        <f t="shared" si="40"/>
        <v>0</v>
      </c>
      <c r="L118" s="40">
        <f t="shared" si="41"/>
        <v>0</v>
      </c>
      <c r="M118" s="40">
        <v>462</v>
      </c>
      <c r="N118" s="41">
        <f t="shared" si="42"/>
        <v>0</v>
      </c>
      <c r="O118" s="42">
        <f t="shared" si="43"/>
        <v>11.15</v>
      </c>
      <c r="P118" s="42">
        <f t="shared" si="44"/>
        <v>13.38</v>
      </c>
      <c r="Q118" s="33">
        <v>6</v>
      </c>
      <c r="R118" s="33">
        <v>6</v>
      </c>
      <c r="S118" s="43"/>
      <c r="T118" s="31" t="str">
        <f t="shared" si="45"/>
        <v/>
      </c>
    </row>
    <row r="119" spans="1:20" outlineLevel="1">
      <c r="A119" s="32" t="s">
        <v>126</v>
      </c>
      <c r="B119" s="33" t="s">
        <v>32</v>
      </c>
      <c r="C119" s="34">
        <v>521844</v>
      </c>
      <c r="D119" s="35" t="s">
        <v>141</v>
      </c>
      <c r="E119" s="36">
        <v>11.15</v>
      </c>
      <c r="F119" s="37">
        <v>0.8</v>
      </c>
      <c r="G119" s="38">
        <f t="shared" si="38"/>
        <v>0</v>
      </c>
      <c r="H119" s="38">
        <v>1.35</v>
      </c>
      <c r="I119" s="39">
        <f t="shared" si="39"/>
        <v>0</v>
      </c>
      <c r="J119" s="38">
        <v>1.224</v>
      </c>
      <c r="K119" s="40">
        <f t="shared" si="40"/>
        <v>0</v>
      </c>
      <c r="L119" s="40">
        <f t="shared" si="41"/>
        <v>0</v>
      </c>
      <c r="M119" s="40">
        <v>462</v>
      </c>
      <c r="N119" s="41">
        <f t="shared" si="42"/>
        <v>0</v>
      </c>
      <c r="O119" s="42">
        <f t="shared" si="43"/>
        <v>11.15</v>
      </c>
      <c r="P119" s="42">
        <f t="shared" si="44"/>
        <v>13.38</v>
      </c>
      <c r="Q119" s="33">
        <v>6</v>
      </c>
      <c r="R119" s="33">
        <v>6</v>
      </c>
      <c r="S119" s="43"/>
      <c r="T119" s="31" t="str">
        <f t="shared" si="45"/>
        <v/>
      </c>
    </row>
    <row r="120" spans="1:20" outlineLevel="1">
      <c r="A120" s="32" t="s">
        <v>126</v>
      </c>
      <c r="B120" s="33" t="s">
        <v>32</v>
      </c>
      <c r="C120" s="34">
        <v>521849</v>
      </c>
      <c r="D120" s="35" t="s">
        <v>142</v>
      </c>
      <c r="E120" s="36">
        <v>49.47</v>
      </c>
      <c r="F120" s="37">
        <v>4</v>
      </c>
      <c r="G120" s="38">
        <f t="shared" si="38"/>
        <v>0</v>
      </c>
      <c r="H120" s="38">
        <v>6.46</v>
      </c>
      <c r="I120" s="39">
        <f t="shared" si="39"/>
        <v>0</v>
      </c>
      <c r="J120" s="38">
        <v>6.12</v>
      </c>
      <c r="K120" s="40">
        <f t="shared" si="40"/>
        <v>0</v>
      </c>
      <c r="L120" s="40">
        <f t="shared" si="41"/>
        <v>0</v>
      </c>
      <c r="M120" s="40">
        <v>120</v>
      </c>
      <c r="N120" s="41">
        <f t="shared" si="42"/>
        <v>0</v>
      </c>
      <c r="O120" s="42">
        <f t="shared" si="43"/>
        <v>49.47</v>
      </c>
      <c r="P120" s="42">
        <f t="shared" si="44"/>
        <v>59.363999999999997</v>
      </c>
      <c r="Q120" s="33">
        <v>2</v>
      </c>
      <c r="R120" s="33">
        <v>2</v>
      </c>
      <c r="S120" s="43"/>
      <c r="T120" s="31" t="str">
        <f t="shared" si="45"/>
        <v/>
      </c>
    </row>
    <row r="121" spans="1:20" outlineLevel="1">
      <c r="A121" s="32" t="s">
        <v>126</v>
      </c>
      <c r="B121" s="33" t="s">
        <v>32</v>
      </c>
      <c r="C121" s="34">
        <v>521847</v>
      </c>
      <c r="D121" s="35" t="s">
        <v>143</v>
      </c>
      <c r="E121" s="36">
        <v>49.47</v>
      </c>
      <c r="F121" s="37">
        <v>4</v>
      </c>
      <c r="G121" s="38">
        <f t="shared" si="38"/>
        <v>0</v>
      </c>
      <c r="H121" s="38">
        <v>6.46</v>
      </c>
      <c r="I121" s="39">
        <f t="shared" si="39"/>
        <v>0</v>
      </c>
      <c r="J121" s="38">
        <v>6.12</v>
      </c>
      <c r="K121" s="40">
        <f t="shared" si="40"/>
        <v>0</v>
      </c>
      <c r="L121" s="40">
        <f t="shared" si="41"/>
        <v>0</v>
      </c>
      <c r="M121" s="40">
        <v>120</v>
      </c>
      <c r="N121" s="41">
        <f t="shared" si="42"/>
        <v>0</v>
      </c>
      <c r="O121" s="42">
        <f t="shared" si="43"/>
        <v>49.47</v>
      </c>
      <c r="P121" s="42">
        <f t="shared" si="44"/>
        <v>59.363999999999997</v>
      </c>
      <c r="Q121" s="33">
        <v>2</v>
      </c>
      <c r="R121" s="33">
        <v>2</v>
      </c>
      <c r="S121" s="43"/>
      <c r="T121" s="31" t="str">
        <f t="shared" si="45"/>
        <v/>
      </c>
    </row>
    <row r="122" spans="1:20" outlineLevel="1">
      <c r="A122" s="32" t="s">
        <v>126</v>
      </c>
      <c r="B122" s="33" t="s">
        <v>32</v>
      </c>
      <c r="C122" s="34">
        <v>521845</v>
      </c>
      <c r="D122" s="35" t="s">
        <v>144</v>
      </c>
      <c r="E122" s="36">
        <v>49.47</v>
      </c>
      <c r="F122" s="37">
        <v>4</v>
      </c>
      <c r="G122" s="38">
        <f t="shared" si="38"/>
        <v>0</v>
      </c>
      <c r="H122" s="38">
        <v>6.46</v>
      </c>
      <c r="I122" s="39">
        <f t="shared" si="39"/>
        <v>0</v>
      </c>
      <c r="J122" s="38">
        <v>6.12</v>
      </c>
      <c r="K122" s="40">
        <f t="shared" si="40"/>
        <v>0</v>
      </c>
      <c r="L122" s="40">
        <f t="shared" si="41"/>
        <v>0</v>
      </c>
      <c r="M122" s="40">
        <v>120</v>
      </c>
      <c r="N122" s="41">
        <f t="shared" si="42"/>
        <v>0</v>
      </c>
      <c r="O122" s="42">
        <f t="shared" si="43"/>
        <v>49.47</v>
      </c>
      <c r="P122" s="42">
        <f t="shared" si="44"/>
        <v>59.363999999999997</v>
      </c>
      <c r="Q122" s="33">
        <v>2</v>
      </c>
      <c r="R122" s="33">
        <v>2</v>
      </c>
      <c r="S122" s="43"/>
      <c r="T122" s="31" t="str">
        <f t="shared" si="45"/>
        <v/>
      </c>
    </row>
    <row r="123" spans="1:20" outlineLevel="1">
      <c r="A123" s="32" t="s">
        <v>126</v>
      </c>
      <c r="B123" s="33" t="s">
        <v>32</v>
      </c>
      <c r="C123" s="34">
        <v>554675</v>
      </c>
      <c r="D123" s="35" t="s">
        <v>145</v>
      </c>
      <c r="E123" s="36">
        <v>15.2</v>
      </c>
      <c r="F123" s="37">
        <v>1</v>
      </c>
      <c r="G123" s="38">
        <f t="shared" si="38"/>
        <v>0</v>
      </c>
      <c r="H123" s="38">
        <v>1.653</v>
      </c>
      <c r="I123" s="39">
        <f t="shared" si="39"/>
        <v>0</v>
      </c>
      <c r="J123" s="38">
        <v>1.5009999999999999</v>
      </c>
      <c r="K123" s="40">
        <f t="shared" si="40"/>
        <v>0</v>
      </c>
      <c r="L123" s="40">
        <f t="shared" si="41"/>
        <v>0</v>
      </c>
      <c r="M123" s="40">
        <v>360</v>
      </c>
      <c r="N123" s="41">
        <f t="shared" si="42"/>
        <v>0</v>
      </c>
      <c r="O123" s="42">
        <f t="shared" si="43"/>
        <v>15.2</v>
      </c>
      <c r="P123" s="42">
        <f t="shared" si="44"/>
        <v>18.239999999999998</v>
      </c>
      <c r="Q123" s="33">
        <v>6</v>
      </c>
      <c r="R123" s="33">
        <v>6</v>
      </c>
      <c r="S123" s="43"/>
      <c r="T123" s="31" t="str">
        <f t="shared" si="45"/>
        <v/>
      </c>
    </row>
    <row r="124" spans="1:20" outlineLevel="1">
      <c r="A124" s="32" t="s">
        <v>126</v>
      </c>
      <c r="B124" s="33" t="s">
        <v>32</v>
      </c>
      <c r="C124" s="34">
        <v>554676</v>
      </c>
      <c r="D124" s="35" t="s">
        <v>146</v>
      </c>
      <c r="E124" s="36">
        <v>55.63</v>
      </c>
      <c r="F124" s="37">
        <v>3.75</v>
      </c>
      <c r="G124" s="38">
        <f t="shared" si="38"/>
        <v>0</v>
      </c>
      <c r="H124" s="38">
        <v>6.0380000000000003</v>
      </c>
      <c r="I124" s="39">
        <f t="shared" si="39"/>
        <v>0</v>
      </c>
      <c r="J124" s="38">
        <v>5.6319999999999997</v>
      </c>
      <c r="K124" s="40">
        <f t="shared" si="40"/>
        <v>0</v>
      </c>
      <c r="L124" s="40">
        <f t="shared" si="41"/>
        <v>0</v>
      </c>
      <c r="M124" s="40">
        <v>80</v>
      </c>
      <c r="N124" s="41">
        <f t="shared" si="42"/>
        <v>0</v>
      </c>
      <c r="O124" s="42">
        <f t="shared" si="43"/>
        <v>55.63</v>
      </c>
      <c r="P124" s="42">
        <f t="shared" si="44"/>
        <v>66.756</v>
      </c>
      <c r="Q124" s="33">
        <v>4</v>
      </c>
      <c r="R124" s="33">
        <v>4</v>
      </c>
      <c r="S124" s="43"/>
      <c r="T124" s="31" t="str">
        <f t="shared" si="45"/>
        <v/>
      </c>
    </row>
    <row r="125" spans="1:20" outlineLevel="1">
      <c r="A125" s="32" t="s">
        <v>126</v>
      </c>
      <c r="B125" s="33" t="s">
        <v>32</v>
      </c>
      <c r="C125" s="34">
        <v>519365</v>
      </c>
      <c r="D125" s="35" t="s">
        <v>147</v>
      </c>
      <c r="E125" s="36">
        <v>14.2</v>
      </c>
      <c r="F125" s="37">
        <v>1</v>
      </c>
      <c r="G125" s="38">
        <f t="shared" si="38"/>
        <v>0</v>
      </c>
      <c r="H125" s="38">
        <v>1.7</v>
      </c>
      <c r="I125" s="39">
        <f t="shared" si="39"/>
        <v>0</v>
      </c>
      <c r="J125" s="38">
        <v>1.5620000000000001</v>
      </c>
      <c r="K125" s="40">
        <f t="shared" si="40"/>
        <v>0</v>
      </c>
      <c r="L125" s="40">
        <f t="shared" si="41"/>
        <v>0</v>
      </c>
      <c r="M125" s="40">
        <v>360</v>
      </c>
      <c r="N125" s="41">
        <f t="shared" si="42"/>
        <v>0</v>
      </c>
      <c r="O125" s="42">
        <f t="shared" si="43"/>
        <v>14.2</v>
      </c>
      <c r="P125" s="42">
        <f t="shared" si="44"/>
        <v>17.04</v>
      </c>
      <c r="Q125" s="33">
        <v>6</v>
      </c>
      <c r="R125" s="33">
        <v>6</v>
      </c>
      <c r="S125" s="43"/>
      <c r="T125" s="31" t="str">
        <f t="shared" si="45"/>
        <v/>
      </c>
    </row>
    <row r="126" spans="1:20" outlineLevel="1">
      <c r="A126" s="32" t="s">
        <v>126</v>
      </c>
      <c r="B126" s="33" t="s">
        <v>32</v>
      </c>
      <c r="C126" s="34">
        <v>519366</v>
      </c>
      <c r="D126" s="35" t="s">
        <v>148</v>
      </c>
      <c r="E126" s="36">
        <v>14.2</v>
      </c>
      <c r="F126" s="37">
        <v>1</v>
      </c>
      <c r="G126" s="38">
        <f t="shared" si="38"/>
        <v>0</v>
      </c>
      <c r="H126" s="38">
        <v>1.7749999999999999</v>
      </c>
      <c r="I126" s="39">
        <f t="shared" si="39"/>
        <v>0</v>
      </c>
      <c r="J126" s="38">
        <v>1.7</v>
      </c>
      <c r="K126" s="40">
        <f t="shared" si="40"/>
        <v>0</v>
      </c>
      <c r="L126" s="40">
        <f t="shared" si="41"/>
        <v>0</v>
      </c>
      <c r="M126" s="40">
        <v>360</v>
      </c>
      <c r="N126" s="41">
        <f t="shared" si="42"/>
        <v>0</v>
      </c>
      <c r="O126" s="42">
        <f t="shared" si="43"/>
        <v>14.2</v>
      </c>
      <c r="P126" s="42">
        <f t="shared" si="44"/>
        <v>17.04</v>
      </c>
      <c r="Q126" s="33">
        <v>6</v>
      </c>
      <c r="R126" s="33">
        <v>6</v>
      </c>
      <c r="S126" s="43"/>
      <c r="T126" s="31" t="str">
        <f t="shared" si="45"/>
        <v/>
      </c>
    </row>
    <row r="127" spans="1:20" outlineLevel="1">
      <c r="A127" s="32" t="s">
        <v>126</v>
      </c>
      <c r="B127" s="33" t="s">
        <v>32</v>
      </c>
      <c r="C127" s="34">
        <v>519367</v>
      </c>
      <c r="D127" s="35" t="s">
        <v>149</v>
      </c>
      <c r="E127" s="36">
        <v>14.2</v>
      </c>
      <c r="F127" s="37">
        <v>1</v>
      </c>
      <c r="G127" s="38">
        <f t="shared" si="38"/>
        <v>0</v>
      </c>
      <c r="H127" s="38">
        <v>1.7</v>
      </c>
      <c r="I127" s="39">
        <f t="shared" si="39"/>
        <v>0</v>
      </c>
      <c r="J127" s="38">
        <v>1.5620000000000001</v>
      </c>
      <c r="K127" s="40">
        <f t="shared" si="40"/>
        <v>0</v>
      </c>
      <c r="L127" s="40">
        <f t="shared" si="41"/>
        <v>0</v>
      </c>
      <c r="M127" s="40">
        <v>360</v>
      </c>
      <c r="N127" s="41">
        <f t="shared" si="42"/>
        <v>0</v>
      </c>
      <c r="O127" s="42">
        <f t="shared" si="43"/>
        <v>14.2</v>
      </c>
      <c r="P127" s="42">
        <f t="shared" si="44"/>
        <v>17.04</v>
      </c>
      <c r="Q127" s="33">
        <v>6</v>
      </c>
      <c r="R127" s="33">
        <v>6</v>
      </c>
      <c r="S127" s="43"/>
      <c r="T127" s="31" t="str">
        <f t="shared" si="45"/>
        <v/>
      </c>
    </row>
    <row r="128" spans="1:20" outlineLevel="1">
      <c r="A128" s="32" t="s">
        <v>126</v>
      </c>
      <c r="B128" s="33" t="s">
        <v>32</v>
      </c>
      <c r="C128" s="34">
        <v>558477</v>
      </c>
      <c r="D128" s="35" t="s">
        <v>150</v>
      </c>
      <c r="E128" s="36">
        <v>17.850000000000001</v>
      </c>
      <c r="F128" s="37">
        <v>1</v>
      </c>
      <c r="G128" s="38">
        <f t="shared" si="38"/>
        <v>0</v>
      </c>
      <c r="H128" s="38">
        <v>1.6759999999999999</v>
      </c>
      <c r="I128" s="39">
        <f t="shared" si="39"/>
        <v>0</v>
      </c>
      <c r="J128" s="38">
        <v>1.556</v>
      </c>
      <c r="K128" s="40">
        <f t="shared" si="40"/>
        <v>0</v>
      </c>
      <c r="L128" s="40">
        <f t="shared" si="41"/>
        <v>0</v>
      </c>
      <c r="M128" s="40">
        <v>528</v>
      </c>
      <c r="N128" s="41">
        <f t="shared" si="42"/>
        <v>0</v>
      </c>
      <c r="O128" s="42">
        <f t="shared" si="43"/>
        <v>17.850000000000001</v>
      </c>
      <c r="P128" s="42">
        <f t="shared" si="44"/>
        <v>21.42</v>
      </c>
      <c r="Q128" s="33">
        <v>2</v>
      </c>
      <c r="R128" s="33">
        <v>2</v>
      </c>
      <c r="S128" s="43"/>
      <c r="T128" s="31" t="str">
        <f t="shared" si="45"/>
        <v/>
      </c>
    </row>
    <row r="129" spans="1:20" outlineLevel="1">
      <c r="A129" s="32" t="s">
        <v>126</v>
      </c>
      <c r="B129" s="33" t="s">
        <v>32</v>
      </c>
      <c r="C129" s="34">
        <v>558479</v>
      </c>
      <c r="D129" s="35" t="s">
        <v>151</v>
      </c>
      <c r="E129" s="36">
        <v>50.8</v>
      </c>
      <c r="F129" s="37">
        <v>3</v>
      </c>
      <c r="G129" s="38">
        <f t="shared" si="38"/>
        <v>0</v>
      </c>
      <c r="H129" s="38">
        <v>4.9820000000000002</v>
      </c>
      <c r="I129" s="39">
        <f t="shared" si="39"/>
        <v>0</v>
      </c>
      <c r="J129" s="38">
        <v>4.6829999999999998</v>
      </c>
      <c r="K129" s="40">
        <f t="shared" si="40"/>
        <v>0</v>
      </c>
      <c r="L129" s="40">
        <f t="shared" si="41"/>
        <v>0</v>
      </c>
      <c r="M129" s="40">
        <v>140</v>
      </c>
      <c r="N129" s="41">
        <f t="shared" si="42"/>
        <v>0</v>
      </c>
      <c r="O129" s="42">
        <f t="shared" si="43"/>
        <v>50.8</v>
      </c>
      <c r="P129" s="42">
        <f t="shared" si="44"/>
        <v>60.959999999999994</v>
      </c>
      <c r="Q129" s="33">
        <v>2</v>
      </c>
      <c r="R129" s="33">
        <v>2</v>
      </c>
      <c r="S129" s="43"/>
      <c r="T129" s="31" t="str">
        <f t="shared" si="45"/>
        <v/>
      </c>
    </row>
    <row r="130" spans="1:20" outlineLevel="1">
      <c r="A130" s="32" t="s">
        <v>126</v>
      </c>
      <c r="B130" s="33" t="s">
        <v>32</v>
      </c>
      <c r="C130" s="34">
        <v>558480</v>
      </c>
      <c r="D130" s="35" t="s">
        <v>152</v>
      </c>
      <c r="E130" s="36">
        <v>50.8</v>
      </c>
      <c r="F130" s="37">
        <v>3</v>
      </c>
      <c r="G130" s="38">
        <f t="shared" si="38"/>
        <v>0</v>
      </c>
      <c r="H130" s="38">
        <v>4.8289999999999997</v>
      </c>
      <c r="I130" s="39">
        <f t="shared" si="39"/>
        <v>0</v>
      </c>
      <c r="J130" s="38">
        <v>4.5179999999999998</v>
      </c>
      <c r="K130" s="40">
        <f t="shared" si="40"/>
        <v>0</v>
      </c>
      <c r="L130" s="40">
        <f t="shared" si="41"/>
        <v>0</v>
      </c>
      <c r="M130" s="40">
        <v>140</v>
      </c>
      <c r="N130" s="41">
        <f t="shared" si="42"/>
        <v>0</v>
      </c>
      <c r="O130" s="42">
        <f t="shared" si="43"/>
        <v>50.8</v>
      </c>
      <c r="P130" s="42">
        <f t="shared" si="44"/>
        <v>60.959999999999994</v>
      </c>
      <c r="Q130" s="33">
        <v>2</v>
      </c>
      <c r="R130" s="33">
        <v>2</v>
      </c>
      <c r="S130" s="43"/>
      <c r="T130" s="31" t="str">
        <f t="shared" si="45"/>
        <v/>
      </c>
    </row>
    <row r="131" spans="1:20" outlineLevel="1">
      <c r="A131" s="32" t="s">
        <v>126</v>
      </c>
      <c r="B131" s="33" t="s">
        <v>32</v>
      </c>
      <c r="C131" s="34">
        <v>558481</v>
      </c>
      <c r="D131" s="35" t="s">
        <v>153</v>
      </c>
      <c r="E131" s="36">
        <v>50.8</v>
      </c>
      <c r="F131" s="37">
        <v>3</v>
      </c>
      <c r="G131" s="38">
        <f t="shared" si="38"/>
        <v>0</v>
      </c>
      <c r="H131" s="38">
        <v>4.9820000000000002</v>
      </c>
      <c r="I131" s="39">
        <f t="shared" si="39"/>
        <v>0</v>
      </c>
      <c r="J131" s="38">
        <v>4.6680000000000001</v>
      </c>
      <c r="K131" s="40">
        <f t="shared" si="40"/>
        <v>0</v>
      </c>
      <c r="L131" s="40">
        <f t="shared" si="41"/>
        <v>0</v>
      </c>
      <c r="M131" s="40">
        <v>140</v>
      </c>
      <c r="N131" s="41">
        <f t="shared" si="42"/>
        <v>0</v>
      </c>
      <c r="O131" s="42">
        <f t="shared" si="43"/>
        <v>50.8</v>
      </c>
      <c r="P131" s="42">
        <f t="shared" si="44"/>
        <v>60.959999999999994</v>
      </c>
      <c r="Q131" s="33">
        <v>2</v>
      </c>
      <c r="R131" s="33">
        <v>2</v>
      </c>
      <c r="S131" s="43"/>
      <c r="T131" s="31" t="str">
        <f t="shared" si="45"/>
        <v/>
      </c>
    </row>
    <row r="132" spans="1:20" outlineLevel="1">
      <c r="A132" s="32" t="s">
        <v>126</v>
      </c>
      <c r="B132" s="33" t="s">
        <v>32</v>
      </c>
      <c r="C132" s="34">
        <v>563375</v>
      </c>
      <c r="D132" s="35" t="s">
        <v>154</v>
      </c>
      <c r="E132" s="36">
        <v>6.73</v>
      </c>
      <c r="F132" s="37">
        <v>0.4</v>
      </c>
      <c r="G132" s="38">
        <f t="shared" si="38"/>
        <v>0</v>
      </c>
      <c r="H132" s="38">
        <v>0.41699999999999998</v>
      </c>
      <c r="I132" s="39">
        <f t="shared" si="39"/>
        <v>0</v>
      </c>
      <c r="J132" s="38">
        <v>0.308</v>
      </c>
      <c r="K132" s="40">
        <f t="shared" si="40"/>
        <v>0</v>
      </c>
      <c r="L132" s="40">
        <f t="shared" si="41"/>
        <v>0</v>
      </c>
      <c r="M132" s="40">
        <v>720</v>
      </c>
      <c r="N132" s="41">
        <f t="shared" si="42"/>
        <v>0</v>
      </c>
      <c r="O132" s="42">
        <f t="shared" si="43"/>
        <v>6.73</v>
      </c>
      <c r="P132" s="42">
        <f t="shared" si="44"/>
        <v>8.0760000000000005</v>
      </c>
      <c r="Q132" s="33">
        <v>6</v>
      </c>
      <c r="R132" s="33">
        <v>6</v>
      </c>
      <c r="S132" s="43"/>
      <c r="T132" s="31" t="str">
        <f t="shared" si="45"/>
        <v/>
      </c>
    </row>
    <row r="133" spans="1:20" outlineLevel="1">
      <c r="A133" s="32" t="s">
        <v>126</v>
      </c>
      <c r="B133" s="33" t="s">
        <v>32</v>
      </c>
      <c r="C133" s="34">
        <v>518549</v>
      </c>
      <c r="D133" s="35" t="s">
        <v>155</v>
      </c>
      <c r="E133" s="36">
        <v>19.12</v>
      </c>
      <c r="F133" s="37">
        <v>1</v>
      </c>
      <c r="G133" s="38">
        <f t="shared" si="38"/>
        <v>0</v>
      </c>
      <c r="H133" s="38">
        <v>1.0149999999999999</v>
      </c>
      <c r="I133" s="39">
        <f t="shared" si="39"/>
        <v>0</v>
      </c>
      <c r="J133" s="38">
        <v>0.86899999999999999</v>
      </c>
      <c r="K133" s="40">
        <f t="shared" si="40"/>
        <v>0</v>
      </c>
      <c r="L133" s="40">
        <f t="shared" si="41"/>
        <v>0</v>
      </c>
      <c r="M133" s="40">
        <v>570</v>
      </c>
      <c r="N133" s="41">
        <f t="shared" si="42"/>
        <v>0</v>
      </c>
      <c r="O133" s="42">
        <f t="shared" si="43"/>
        <v>19.12</v>
      </c>
      <c r="P133" s="42">
        <f t="shared" si="44"/>
        <v>22.943999999999999</v>
      </c>
      <c r="Q133" s="33">
        <v>6</v>
      </c>
      <c r="R133" s="33">
        <v>6</v>
      </c>
      <c r="S133" s="43"/>
      <c r="T133" s="31" t="str">
        <f t="shared" si="45"/>
        <v/>
      </c>
    </row>
    <row r="134" spans="1:20" outlineLevel="1">
      <c r="A134" s="32" t="s">
        <v>126</v>
      </c>
      <c r="B134" s="33" t="s">
        <v>32</v>
      </c>
      <c r="C134" s="34">
        <v>518550</v>
      </c>
      <c r="D134" s="35" t="s">
        <v>156</v>
      </c>
      <c r="E134" s="36">
        <v>6.73</v>
      </c>
      <c r="F134" s="37">
        <v>0.4</v>
      </c>
      <c r="G134" s="38">
        <f t="shared" si="38"/>
        <v>0</v>
      </c>
      <c r="H134" s="38">
        <v>0.45700000000000002</v>
      </c>
      <c r="I134" s="39">
        <f t="shared" si="39"/>
        <v>0</v>
      </c>
      <c r="J134" s="38">
        <v>0.33500000000000002</v>
      </c>
      <c r="K134" s="40">
        <f t="shared" si="40"/>
        <v>0</v>
      </c>
      <c r="L134" s="40">
        <f t="shared" si="41"/>
        <v>0</v>
      </c>
      <c r="M134" s="40">
        <v>720</v>
      </c>
      <c r="N134" s="41">
        <f t="shared" si="42"/>
        <v>0</v>
      </c>
      <c r="O134" s="42">
        <f t="shared" si="43"/>
        <v>6.73</v>
      </c>
      <c r="P134" s="42">
        <f t="shared" si="44"/>
        <v>8.0760000000000005</v>
      </c>
      <c r="Q134" s="33">
        <v>6</v>
      </c>
      <c r="R134" s="33">
        <v>6</v>
      </c>
      <c r="S134" s="43"/>
      <c r="T134" s="31" t="str">
        <f t="shared" si="45"/>
        <v/>
      </c>
    </row>
    <row r="135" spans="1:20" outlineLevel="1">
      <c r="A135" s="32" t="s">
        <v>126</v>
      </c>
      <c r="B135" s="33" t="s">
        <v>32</v>
      </c>
      <c r="C135" s="34">
        <v>563376</v>
      </c>
      <c r="D135" s="35" t="s">
        <v>157</v>
      </c>
      <c r="E135" s="36">
        <v>6.73</v>
      </c>
      <c r="F135" s="37">
        <v>0.4</v>
      </c>
      <c r="G135" s="38">
        <f t="shared" si="38"/>
        <v>0</v>
      </c>
      <c r="H135" s="38">
        <v>0.442</v>
      </c>
      <c r="I135" s="39">
        <f t="shared" si="39"/>
        <v>0</v>
      </c>
      <c r="J135" s="38">
        <v>0.33400000000000002</v>
      </c>
      <c r="K135" s="40">
        <f t="shared" si="40"/>
        <v>0</v>
      </c>
      <c r="L135" s="40">
        <f t="shared" si="41"/>
        <v>0</v>
      </c>
      <c r="M135" s="40">
        <v>720</v>
      </c>
      <c r="N135" s="41">
        <f t="shared" si="42"/>
        <v>0</v>
      </c>
      <c r="O135" s="42">
        <f t="shared" si="43"/>
        <v>6.73</v>
      </c>
      <c r="P135" s="42">
        <f t="shared" si="44"/>
        <v>8.0760000000000005</v>
      </c>
      <c r="Q135" s="33">
        <v>6</v>
      </c>
      <c r="R135" s="33">
        <v>6</v>
      </c>
      <c r="S135" s="43"/>
      <c r="T135" s="31" t="str">
        <f t="shared" si="45"/>
        <v/>
      </c>
    </row>
    <row r="136" spans="1:20" outlineLevel="1">
      <c r="A136" s="32" t="s">
        <v>126</v>
      </c>
      <c r="B136" s="33" t="s">
        <v>32</v>
      </c>
      <c r="C136" s="34">
        <v>554679</v>
      </c>
      <c r="D136" s="35" t="s">
        <v>158</v>
      </c>
      <c r="E136" s="36">
        <v>8</v>
      </c>
      <c r="F136" s="37">
        <v>0.4</v>
      </c>
      <c r="G136" s="38">
        <f t="shared" si="38"/>
        <v>0</v>
      </c>
      <c r="H136" s="38">
        <v>0.42099999999999999</v>
      </c>
      <c r="I136" s="39">
        <f t="shared" si="39"/>
        <v>0</v>
      </c>
      <c r="J136" s="38">
        <v>0.318</v>
      </c>
      <c r="K136" s="40">
        <f t="shared" si="40"/>
        <v>0</v>
      </c>
      <c r="L136" s="40">
        <f t="shared" si="41"/>
        <v>0</v>
      </c>
      <c r="M136" s="40">
        <v>720</v>
      </c>
      <c r="N136" s="41">
        <f t="shared" si="42"/>
        <v>0</v>
      </c>
      <c r="O136" s="42">
        <f t="shared" si="43"/>
        <v>8</v>
      </c>
      <c r="P136" s="42">
        <f t="shared" si="44"/>
        <v>9.6</v>
      </c>
      <c r="Q136" s="33">
        <v>6</v>
      </c>
      <c r="R136" s="33">
        <v>6</v>
      </c>
      <c r="S136" s="43"/>
      <c r="T136" s="31" t="str">
        <f t="shared" si="45"/>
        <v/>
      </c>
    </row>
    <row r="137" spans="1:20" outlineLevel="1">
      <c r="A137" s="32" t="s">
        <v>126</v>
      </c>
      <c r="B137" s="33" t="s">
        <v>32</v>
      </c>
      <c r="C137" s="34">
        <v>376393</v>
      </c>
      <c r="D137" s="35" t="s">
        <v>159</v>
      </c>
      <c r="E137" s="36">
        <v>15.5</v>
      </c>
      <c r="F137" s="37">
        <v>1</v>
      </c>
      <c r="G137" s="38">
        <f t="shared" si="38"/>
        <v>0</v>
      </c>
      <c r="H137" s="38">
        <v>1.7230000000000001</v>
      </c>
      <c r="I137" s="39">
        <f t="shared" si="39"/>
        <v>0</v>
      </c>
      <c r="J137" s="38">
        <v>1.5980000000000001</v>
      </c>
      <c r="K137" s="40">
        <f t="shared" si="40"/>
        <v>0</v>
      </c>
      <c r="L137" s="40">
        <f t="shared" si="41"/>
        <v>0</v>
      </c>
      <c r="M137" s="40">
        <v>462</v>
      </c>
      <c r="N137" s="41">
        <f t="shared" si="42"/>
        <v>0</v>
      </c>
      <c r="O137" s="42">
        <f t="shared" si="43"/>
        <v>15.5</v>
      </c>
      <c r="P137" s="42">
        <f t="shared" si="44"/>
        <v>18.599999999999998</v>
      </c>
      <c r="Q137" s="33">
        <v>2</v>
      </c>
      <c r="R137" s="33">
        <v>2</v>
      </c>
      <c r="S137" s="43"/>
      <c r="T137" s="31" t="str">
        <f t="shared" si="45"/>
        <v/>
      </c>
    </row>
    <row r="138" spans="1:20" outlineLevel="1">
      <c r="A138" s="32" t="s">
        <v>126</v>
      </c>
      <c r="B138" s="33" t="s">
        <v>32</v>
      </c>
      <c r="C138" s="34">
        <v>540529</v>
      </c>
      <c r="D138" s="35" t="s">
        <v>160</v>
      </c>
      <c r="E138" s="36">
        <v>75.540000000000006</v>
      </c>
      <c r="F138" s="37">
        <v>5</v>
      </c>
      <c r="G138" s="38">
        <f t="shared" si="38"/>
        <v>0</v>
      </c>
      <c r="H138" s="38">
        <v>8.4849999999999994</v>
      </c>
      <c r="I138" s="39">
        <f t="shared" si="39"/>
        <v>0</v>
      </c>
      <c r="J138" s="38">
        <v>8.0050000000000008</v>
      </c>
      <c r="K138" s="40">
        <f t="shared" si="40"/>
        <v>0</v>
      </c>
      <c r="L138" s="40">
        <f t="shared" si="41"/>
        <v>0</v>
      </c>
      <c r="M138" s="40">
        <v>96</v>
      </c>
      <c r="N138" s="41">
        <f t="shared" si="42"/>
        <v>0</v>
      </c>
      <c r="O138" s="42">
        <f t="shared" si="43"/>
        <v>75.540000000000006</v>
      </c>
      <c r="P138" s="42">
        <f t="shared" si="44"/>
        <v>90.64800000000001</v>
      </c>
      <c r="Q138" s="33">
        <v>2</v>
      </c>
      <c r="R138" s="33">
        <v>2</v>
      </c>
      <c r="S138" s="43"/>
      <c r="T138" s="31" t="str">
        <f t="shared" si="45"/>
        <v/>
      </c>
    </row>
    <row r="139" spans="1:20">
      <c r="A139" s="26"/>
      <c r="B139" s="27"/>
      <c r="C139" s="28"/>
      <c r="D139" s="29" t="s">
        <v>161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30"/>
      <c r="T139" s="31"/>
    </row>
    <row r="140" spans="1:20" outlineLevel="1">
      <c r="A140" s="32" t="s">
        <v>126</v>
      </c>
      <c r="B140" s="33" t="s">
        <v>32</v>
      </c>
      <c r="C140" s="34">
        <v>541321</v>
      </c>
      <c r="D140" s="35" t="s">
        <v>162</v>
      </c>
      <c r="E140" s="36">
        <v>11.16</v>
      </c>
      <c r="F140" s="37">
        <v>0.5</v>
      </c>
      <c r="G140" s="38">
        <f t="shared" ref="G140:G162" si="46">+F140*S140</f>
        <v>0</v>
      </c>
      <c r="H140" s="38">
        <v>0.58699999999999997</v>
      </c>
      <c r="I140" s="39">
        <f t="shared" ref="I140:I162" si="47">+H140*S140</f>
        <v>0</v>
      </c>
      <c r="J140" s="38">
        <v>0.48299999999999998</v>
      </c>
      <c r="K140" s="40">
        <f t="shared" ref="K140:K162" si="48">+J140*S140</f>
        <v>0</v>
      </c>
      <c r="L140" s="40">
        <f t="shared" ref="L140:L162" si="49">+O140*S140</f>
        <v>0</v>
      </c>
      <c r="M140" s="40">
        <v>912</v>
      </c>
      <c r="N140" s="41">
        <f t="shared" ref="N140:N162" si="50">+$O$5</f>
        <v>0</v>
      </c>
      <c r="O140" s="42">
        <f t="shared" ref="O140:O162" si="51">E140*(1-N140)</f>
        <v>11.16</v>
      </c>
      <c r="P140" s="42">
        <f t="shared" ref="P140:P162" si="52">O140*1.2</f>
        <v>13.391999999999999</v>
      </c>
      <c r="Q140" s="33">
        <v>6</v>
      </c>
      <c r="R140" s="33">
        <v>6</v>
      </c>
      <c r="S140" s="43"/>
      <c r="T140" s="31" t="str">
        <f t="shared" ref="T140:T162" si="53">IFERROR(IF(S140/R140-TRUNC(S140/R140)&gt;0,"&lt;&lt;&lt; ВНИМАНИЕ! Количество должно быть кратно " &amp;R140&amp;"!",""),"")</f>
        <v/>
      </c>
    </row>
    <row r="141" spans="1:20" outlineLevel="1">
      <c r="A141" s="32" t="s">
        <v>126</v>
      </c>
      <c r="B141" s="33" t="s">
        <v>163</v>
      </c>
      <c r="C141" s="34">
        <v>557784</v>
      </c>
      <c r="D141" s="35" t="s">
        <v>164</v>
      </c>
      <c r="E141" s="36">
        <v>18.14</v>
      </c>
      <c r="F141" s="37">
        <v>1</v>
      </c>
      <c r="G141" s="38">
        <f t="shared" si="46"/>
        <v>0</v>
      </c>
      <c r="H141" s="38">
        <v>1.111</v>
      </c>
      <c r="I141" s="39">
        <f t="shared" si="47"/>
        <v>0</v>
      </c>
      <c r="J141" s="38">
        <v>0.96499999999999997</v>
      </c>
      <c r="K141" s="40">
        <f t="shared" si="48"/>
        <v>0</v>
      </c>
      <c r="L141" s="40">
        <f t="shared" si="49"/>
        <v>0</v>
      </c>
      <c r="M141" s="40">
        <v>570</v>
      </c>
      <c r="N141" s="41">
        <f t="shared" si="50"/>
        <v>0</v>
      </c>
      <c r="O141" s="42">
        <f t="shared" si="51"/>
        <v>18.14</v>
      </c>
      <c r="P141" s="42">
        <f t="shared" si="52"/>
        <v>21.768000000000001</v>
      </c>
      <c r="Q141" s="33">
        <v>6</v>
      </c>
      <c r="R141" s="33">
        <v>6</v>
      </c>
      <c r="S141" s="43"/>
      <c r="T141" s="31" t="str">
        <f t="shared" si="53"/>
        <v/>
      </c>
    </row>
    <row r="142" spans="1:20" outlineLevel="1">
      <c r="A142" s="32" t="s">
        <v>126</v>
      </c>
      <c r="B142" s="33" t="s">
        <v>32</v>
      </c>
      <c r="C142" s="34">
        <v>541155</v>
      </c>
      <c r="D142" s="35" t="s">
        <v>165</v>
      </c>
      <c r="E142" s="36">
        <v>43.22</v>
      </c>
      <c r="F142" s="37">
        <v>2.5</v>
      </c>
      <c r="G142" s="38">
        <f t="shared" si="46"/>
        <v>0</v>
      </c>
      <c r="H142" s="38">
        <v>2.5790000000000002</v>
      </c>
      <c r="I142" s="39">
        <f t="shared" si="47"/>
        <v>0</v>
      </c>
      <c r="J142" s="38">
        <v>2.4129999999999998</v>
      </c>
      <c r="K142" s="40">
        <f t="shared" si="48"/>
        <v>0</v>
      </c>
      <c r="L142" s="40">
        <f t="shared" si="49"/>
        <v>0</v>
      </c>
      <c r="M142" s="40">
        <v>220</v>
      </c>
      <c r="N142" s="41">
        <f t="shared" si="50"/>
        <v>0</v>
      </c>
      <c r="O142" s="42">
        <f t="shared" si="51"/>
        <v>43.22</v>
      </c>
      <c r="P142" s="42">
        <f t="shared" si="52"/>
        <v>51.863999999999997</v>
      </c>
      <c r="Q142" s="33">
        <v>4</v>
      </c>
      <c r="R142" s="33">
        <v>4</v>
      </c>
      <c r="S142" s="43"/>
      <c r="T142" s="31" t="str">
        <f t="shared" si="53"/>
        <v/>
      </c>
    </row>
    <row r="143" spans="1:20" outlineLevel="1">
      <c r="A143" s="32" t="s">
        <v>126</v>
      </c>
      <c r="B143" s="33" t="s">
        <v>32</v>
      </c>
      <c r="C143" s="34">
        <v>541229</v>
      </c>
      <c r="D143" s="35" t="s">
        <v>166</v>
      </c>
      <c r="E143" s="36">
        <v>11.16</v>
      </c>
      <c r="F143" s="37">
        <v>0.5</v>
      </c>
      <c r="G143" s="38">
        <f t="shared" si="46"/>
        <v>0</v>
      </c>
      <c r="H143" s="38">
        <v>0.59899999999999998</v>
      </c>
      <c r="I143" s="39">
        <f t="shared" si="47"/>
        <v>0</v>
      </c>
      <c r="J143" s="38">
        <v>0.49399999999999999</v>
      </c>
      <c r="K143" s="40">
        <f t="shared" si="48"/>
        <v>0</v>
      </c>
      <c r="L143" s="40">
        <f t="shared" si="49"/>
        <v>0</v>
      </c>
      <c r="M143" s="40">
        <v>912</v>
      </c>
      <c r="N143" s="41">
        <f t="shared" si="50"/>
        <v>0</v>
      </c>
      <c r="O143" s="42">
        <f t="shared" si="51"/>
        <v>11.16</v>
      </c>
      <c r="P143" s="42">
        <f t="shared" si="52"/>
        <v>13.391999999999999</v>
      </c>
      <c r="Q143" s="33">
        <v>6</v>
      </c>
      <c r="R143" s="33">
        <v>6</v>
      </c>
      <c r="S143" s="43"/>
      <c r="T143" s="31" t="str">
        <f t="shared" si="53"/>
        <v/>
      </c>
    </row>
    <row r="144" spans="1:20" outlineLevel="1">
      <c r="A144" s="32" t="s">
        <v>126</v>
      </c>
      <c r="B144" s="33" t="s">
        <v>32</v>
      </c>
      <c r="C144" s="34">
        <v>556416</v>
      </c>
      <c r="D144" s="35" t="s">
        <v>167</v>
      </c>
      <c r="E144" s="36">
        <v>18.14</v>
      </c>
      <c r="F144" s="37">
        <v>1</v>
      </c>
      <c r="G144" s="38">
        <f t="shared" si="46"/>
        <v>0</v>
      </c>
      <c r="H144" s="38">
        <v>1.1319999999999999</v>
      </c>
      <c r="I144" s="39">
        <f t="shared" si="47"/>
        <v>0</v>
      </c>
      <c r="J144" s="38">
        <v>0.98799999999999999</v>
      </c>
      <c r="K144" s="40">
        <f t="shared" si="48"/>
        <v>0</v>
      </c>
      <c r="L144" s="40">
        <f t="shared" si="49"/>
        <v>0</v>
      </c>
      <c r="M144" s="40">
        <v>570</v>
      </c>
      <c r="N144" s="41">
        <f t="shared" si="50"/>
        <v>0</v>
      </c>
      <c r="O144" s="42">
        <f t="shared" si="51"/>
        <v>18.14</v>
      </c>
      <c r="P144" s="42">
        <f t="shared" si="52"/>
        <v>21.768000000000001</v>
      </c>
      <c r="Q144" s="33">
        <v>6</v>
      </c>
      <c r="R144" s="33">
        <v>6</v>
      </c>
      <c r="S144" s="43"/>
      <c r="T144" s="31" t="str">
        <f t="shared" si="53"/>
        <v/>
      </c>
    </row>
    <row r="145" spans="1:20" outlineLevel="1">
      <c r="A145" s="32" t="s">
        <v>126</v>
      </c>
      <c r="B145" s="33" t="s">
        <v>32</v>
      </c>
      <c r="C145" s="34">
        <v>541164</v>
      </c>
      <c r="D145" s="35" t="s">
        <v>168</v>
      </c>
      <c r="E145" s="36">
        <v>44.74</v>
      </c>
      <c r="F145" s="37">
        <v>2.5</v>
      </c>
      <c r="G145" s="38">
        <f t="shared" si="46"/>
        <v>0</v>
      </c>
      <c r="H145" s="38">
        <v>2.637</v>
      </c>
      <c r="I145" s="39">
        <f t="shared" si="47"/>
        <v>0</v>
      </c>
      <c r="J145" s="38">
        <v>2.4700000000000002</v>
      </c>
      <c r="K145" s="40">
        <f t="shared" si="48"/>
        <v>0</v>
      </c>
      <c r="L145" s="40">
        <f t="shared" si="49"/>
        <v>0</v>
      </c>
      <c r="M145" s="40">
        <v>220</v>
      </c>
      <c r="N145" s="41">
        <f t="shared" si="50"/>
        <v>0</v>
      </c>
      <c r="O145" s="42">
        <f t="shared" si="51"/>
        <v>44.74</v>
      </c>
      <c r="P145" s="42">
        <f t="shared" si="52"/>
        <v>53.688000000000002</v>
      </c>
      <c r="Q145" s="33">
        <v>4</v>
      </c>
      <c r="R145" s="33">
        <v>4</v>
      </c>
      <c r="S145" s="43"/>
      <c r="T145" s="31" t="str">
        <f t="shared" si="53"/>
        <v/>
      </c>
    </row>
    <row r="146" spans="1:20" outlineLevel="1">
      <c r="A146" s="32" t="s">
        <v>126</v>
      </c>
      <c r="B146" s="33" t="s">
        <v>32</v>
      </c>
      <c r="C146" s="34">
        <v>541220</v>
      </c>
      <c r="D146" s="35" t="s">
        <v>169</v>
      </c>
      <c r="E146" s="36">
        <v>11.16</v>
      </c>
      <c r="F146" s="37">
        <v>0.5</v>
      </c>
      <c r="G146" s="38">
        <f t="shared" si="46"/>
        <v>0</v>
      </c>
      <c r="H146" s="38">
        <v>0.60799999999999998</v>
      </c>
      <c r="I146" s="39">
        <f t="shared" si="47"/>
        <v>0</v>
      </c>
      <c r="J146" s="38">
        <v>0.503</v>
      </c>
      <c r="K146" s="40">
        <f t="shared" si="48"/>
        <v>0</v>
      </c>
      <c r="L146" s="40">
        <f t="shared" si="49"/>
        <v>0</v>
      </c>
      <c r="M146" s="40">
        <v>912</v>
      </c>
      <c r="N146" s="41">
        <f t="shared" si="50"/>
        <v>0</v>
      </c>
      <c r="O146" s="42">
        <f t="shared" si="51"/>
        <v>11.16</v>
      </c>
      <c r="P146" s="42">
        <f t="shared" si="52"/>
        <v>13.391999999999999</v>
      </c>
      <c r="Q146" s="33">
        <v>6</v>
      </c>
      <c r="R146" s="33">
        <v>6</v>
      </c>
      <c r="S146" s="43"/>
      <c r="T146" s="31" t="str">
        <f t="shared" si="53"/>
        <v/>
      </c>
    </row>
    <row r="147" spans="1:20" outlineLevel="1">
      <c r="A147" s="32" t="s">
        <v>126</v>
      </c>
      <c r="B147" s="33" t="s">
        <v>163</v>
      </c>
      <c r="C147" s="34">
        <v>557942</v>
      </c>
      <c r="D147" s="35" t="s">
        <v>170</v>
      </c>
      <c r="E147" s="36">
        <v>18.14</v>
      </c>
      <c r="F147" s="37">
        <v>1</v>
      </c>
      <c r="G147" s="38">
        <f t="shared" si="46"/>
        <v>0</v>
      </c>
      <c r="H147" s="38">
        <v>1.1499999999999999</v>
      </c>
      <c r="I147" s="39">
        <f t="shared" si="47"/>
        <v>0</v>
      </c>
      <c r="J147" s="38">
        <v>1.006</v>
      </c>
      <c r="K147" s="40">
        <f t="shared" si="48"/>
        <v>0</v>
      </c>
      <c r="L147" s="40">
        <f t="shared" si="49"/>
        <v>0</v>
      </c>
      <c r="M147" s="40">
        <v>570</v>
      </c>
      <c r="N147" s="41">
        <f t="shared" si="50"/>
        <v>0</v>
      </c>
      <c r="O147" s="42">
        <f t="shared" si="51"/>
        <v>18.14</v>
      </c>
      <c r="P147" s="42">
        <f t="shared" si="52"/>
        <v>21.768000000000001</v>
      </c>
      <c r="Q147" s="33">
        <v>6</v>
      </c>
      <c r="R147" s="33">
        <v>6</v>
      </c>
      <c r="S147" s="43"/>
      <c r="T147" s="31" t="str">
        <f t="shared" si="53"/>
        <v/>
      </c>
    </row>
    <row r="148" spans="1:20" outlineLevel="1">
      <c r="A148" s="32" t="s">
        <v>126</v>
      </c>
      <c r="B148" s="33" t="s">
        <v>32</v>
      </c>
      <c r="C148" s="34">
        <v>541170</v>
      </c>
      <c r="D148" s="35" t="s">
        <v>171</v>
      </c>
      <c r="E148" s="36">
        <v>43.22</v>
      </c>
      <c r="F148" s="37">
        <v>2.5</v>
      </c>
      <c r="G148" s="38">
        <f t="shared" si="46"/>
        <v>0</v>
      </c>
      <c r="H148" s="38">
        <v>2.6819999999999999</v>
      </c>
      <c r="I148" s="39">
        <f t="shared" si="47"/>
        <v>0</v>
      </c>
      <c r="J148" s="38">
        <v>2.5150000000000001</v>
      </c>
      <c r="K148" s="40">
        <f t="shared" si="48"/>
        <v>0</v>
      </c>
      <c r="L148" s="40">
        <f t="shared" si="49"/>
        <v>0</v>
      </c>
      <c r="M148" s="40">
        <v>220</v>
      </c>
      <c r="N148" s="41">
        <f t="shared" si="50"/>
        <v>0</v>
      </c>
      <c r="O148" s="42">
        <f t="shared" si="51"/>
        <v>43.22</v>
      </c>
      <c r="P148" s="42">
        <f t="shared" si="52"/>
        <v>51.863999999999997</v>
      </c>
      <c r="Q148" s="33">
        <v>4</v>
      </c>
      <c r="R148" s="33">
        <v>4</v>
      </c>
      <c r="S148" s="43"/>
      <c r="T148" s="31" t="str">
        <f t="shared" si="53"/>
        <v/>
      </c>
    </row>
    <row r="149" spans="1:20" outlineLevel="1">
      <c r="A149" s="32" t="s">
        <v>126</v>
      </c>
      <c r="B149" s="33" t="s">
        <v>32</v>
      </c>
      <c r="C149" s="34">
        <v>374476</v>
      </c>
      <c r="D149" s="35" t="s">
        <v>172</v>
      </c>
      <c r="E149" s="36">
        <v>10.9</v>
      </c>
      <c r="F149" s="37">
        <v>0.5</v>
      </c>
      <c r="G149" s="38">
        <f t="shared" si="46"/>
        <v>0</v>
      </c>
      <c r="H149" s="38">
        <v>0.59299999999999997</v>
      </c>
      <c r="I149" s="39">
        <f t="shared" si="47"/>
        <v>0</v>
      </c>
      <c r="J149" s="38">
        <v>0.47699999999999998</v>
      </c>
      <c r="K149" s="40">
        <f t="shared" si="48"/>
        <v>0</v>
      </c>
      <c r="L149" s="40">
        <f t="shared" si="49"/>
        <v>0</v>
      </c>
      <c r="M149" s="40">
        <v>912</v>
      </c>
      <c r="N149" s="41">
        <f t="shared" si="50"/>
        <v>0</v>
      </c>
      <c r="O149" s="42">
        <f t="shared" si="51"/>
        <v>10.9</v>
      </c>
      <c r="P149" s="42">
        <f t="shared" si="52"/>
        <v>13.08</v>
      </c>
      <c r="Q149" s="33">
        <v>6</v>
      </c>
      <c r="R149" s="33">
        <v>6</v>
      </c>
      <c r="S149" s="43"/>
      <c r="T149" s="31" t="str">
        <f t="shared" si="53"/>
        <v/>
      </c>
    </row>
    <row r="150" spans="1:20" outlineLevel="1">
      <c r="A150" s="32" t="s">
        <v>126</v>
      </c>
      <c r="B150" s="33" t="s">
        <v>163</v>
      </c>
      <c r="C150" s="34">
        <v>374477</v>
      </c>
      <c r="D150" s="35" t="s">
        <v>173</v>
      </c>
      <c r="E150" s="36">
        <v>17.940000000000001</v>
      </c>
      <c r="F150" s="37">
        <v>1</v>
      </c>
      <c r="G150" s="38">
        <f t="shared" si="46"/>
        <v>0</v>
      </c>
      <c r="H150" s="38">
        <v>1.123</v>
      </c>
      <c r="I150" s="39">
        <f t="shared" si="47"/>
        <v>0</v>
      </c>
      <c r="J150" s="38">
        <v>0.95299999999999996</v>
      </c>
      <c r="K150" s="40">
        <f t="shared" si="48"/>
        <v>0</v>
      </c>
      <c r="L150" s="40">
        <f t="shared" si="49"/>
        <v>0</v>
      </c>
      <c r="M150" s="40">
        <v>570</v>
      </c>
      <c r="N150" s="41">
        <f t="shared" si="50"/>
        <v>0</v>
      </c>
      <c r="O150" s="42">
        <f t="shared" si="51"/>
        <v>17.940000000000001</v>
      </c>
      <c r="P150" s="42">
        <f t="shared" si="52"/>
        <v>21.528000000000002</v>
      </c>
      <c r="Q150" s="33">
        <v>6</v>
      </c>
      <c r="R150" s="33">
        <v>6</v>
      </c>
      <c r="S150" s="43"/>
      <c r="T150" s="31" t="str">
        <f t="shared" si="53"/>
        <v/>
      </c>
    </row>
    <row r="151" spans="1:20" outlineLevel="1">
      <c r="A151" s="32" t="s">
        <v>126</v>
      </c>
      <c r="B151" s="33" t="s">
        <v>32</v>
      </c>
      <c r="C151" s="34">
        <v>374478</v>
      </c>
      <c r="D151" s="35" t="s">
        <v>174</v>
      </c>
      <c r="E151" s="36">
        <v>41.97</v>
      </c>
      <c r="F151" s="37">
        <v>2.5</v>
      </c>
      <c r="G151" s="38">
        <f t="shared" si="46"/>
        <v>0</v>
      </c>
      <c r="H151" s="38">
        <v>2.6840000000000002</v>
      </c>
      <c r="I151" s="39">
        <f t="shared" si="47"/>
        <v>0</v>
      </c>
      <c r="J151" s="38">
        <v>2.383</v>
      </c>
      <c r="K151" s="40">
        <f t="shared" si="48"/>
        <v>0</v>
      </c>
      <c r="L151" s="40">
        <f t="shared" si="49"/>
        <v>0</v>
      </c>
      <c r="M151" s="40">
        <v>220</v>
      </c>
      <c r="N151" s="41">
        <f t="shared" si="50"/>
        <v>0</v>
      </c>
      <c r="O151" s="42">
        <f t="shared" si="51"/>
        <v>41.97</v>
      </c>
      <c r="P151" s="42">
        <f t="shared" si="52"/>
        <v>50.363999999999997</v>
      </c>
      <c r="Q151" s="33">
        <v>4</v>
      </c>
      <c r="R151" s="33">
        <v>4</v>
      </c>
      <c r="S151" s="43"/>
      <c r="T151" s="31" t="str">
        <f t="shared" si="53"/>
        <v/>
      </c>
    </row>
    <row r="152" spans="1:20" outlineLevel="1">
      <c r="A152" s="32" t="s">
        <v>126</v>
      </c>
      <c r="B152" s="33" t="s">
        <v>32</v>
      </c>
      <c r="C152" s="34">
        <v>374482</v>
      </c>
      <c r="D152" s="35" t="s">
        <v>175</v>
      </c>
      <c r="E152" s="36">
        <v>10.9</v>
      </c>
      <c r="F152" s="37">
        <v>0.5</v>
      </c>
      <c r="G152" s="38">
        <f t="shared" si="46"/>
        <v>0</v>
      </c>
      <c r="H152" s="38">
        <v>0.58299999999999996</v>
      </c>
      <c r="I152" s="39">
        <f t="shared" si="47"/>
        <v>0</v>
      </c>
      <c r="J152" s="38">
        <v>0.47799999999999998</v>
      </c>
      <c r="K152" s="40">
        <f t="shared" si="48"/>
        <v>0</v>
      </c>
      <c r="L152" s="40">
        <f t="shared" si="49"/>
        <v>0</v>
      </c>
      <c r="M152" s="40">
        <v>912</v>
      </c>
      <c r="N152" s="41">
        <f t="shared" si="50"/>
        <v>0</v>
      </c>
      <c r="O152" s="42">
        <f t="shared" si="51"/>
        <v>10.9</v>
      </c>
      <c r="P152" s="42">
        <f t="shared" si="52"/>
        <v>13.08</v>
      </c>
      <c r="Q152" s="33">
        <v>6</v>
      </c>
      <c r="R152" s="33">
        <v>6</v>
      </c>
      <c r="S152" s="43"/>
      <c r="T152" s="31" t="str">
        <f t="shared" si="53"/>
        <v/>
      </c>
    </row>
    <row r="153" spans="1:20" outlineLevel="1">
      <c r="A153" s="32" t="s">
        <v>126</v>
      </c>
      <c r="B153" s="33" t="s">
        <v>32</v>
      </c>
      <c r="C153" s="34">
        <v>374483</v>
      </c>
      <c r="D153" s="35" t="s">
        <v>176</v>
      </c>
      <c r="E153" s="36">
        <v>17.940000000000001</v>
      </c>
      <c r="F153" s="37">
        <v>1</v>
      </c>
      <c r="G153" s="38">
        <f t="shared" si="46"/>
        <v>0</v>
      </c>
      <c r="H153" s="38">
        <v>1.1259999999999999</v>
      </c>
      <c r="I153" s="39">
        <f t="shared" si="47"/>
        <v>0</v>
      </c>
      <c r="J153" s="38">
        <v>0.95599999999999996</v>
      </c>
      <c r="K153" s="40">
        <f t="shared" si="48"/>
        <v>0</v>
      </c>
      <c r="L153" s="40">
        <f t="shared" si="49"/>
        <v>0</v>
      </c>
      <c r="M153" s="40">
        <v>570</v>
      </c>
      <c r="N153" s="41">
        <f t="shared" si="50"/>
        <v>0</v>
      </c>
      <c r="O153" s="42">
        <f t="shared" si="51"/>
        <v>17.940000000000001</v>
      </c>
      <c r="P153" s="42">
        <f t="shared" si="52"/>
        <v>21.528000000000002</v>
      </c>
      <c r="Q153" s="33">
        <v>6</v>
      </c>
      <c r="R153" s="33">
        <v>6</v>
      </c>
      <c r="S153" s="43"/>
      <c r="T153" s="31" t="str">
        <f t="shared" si="53"/>
        <v/>
      </c>
    </row>
    <row r="154" spans="1:20" outlineLevel="1">
      <c r="A154" s="32" t="s">
        <v>126</v>
      </c>
      <c r="B154" s="33" t="s">
        <v>32</v>
      </c>
      <c r="C154" s="34">
        <v>374484</v>
      </c>
      <c r="D154" s="35" t="s">
        <v>177</v>
      </c>
      <c r="E154" s="36">
        <v>41.97</v>
      </c>
      <c r="F154" s="37">
        <v>2.5</v>
      </c>
      <c r="G154" s="38">
        <f t="shared" si="46"/>
        <v>0</v>
      </c>
      <c r="H154" s="38">
        <v>2.6909999999999998</v>
      </c>
      <c r="I154" s="39">
        <f t="shared" si="47"/>
        <v>0</v>
      </c>
      <c r="J154" s="38">
        <v>2.39</v>
      </c>
      <c r="K154" s="40">
        <f t="shared" si="48"/>
        <v>0</v>
      </c>
      <c r="L154" s="40">
        <f t="shared" si="49"/>
        <v>0</v>
      </c>
      <c r="M154" s="40">
        <v>220</v>
      </c>
      <c r="N154" s="41">
        <f t="shared" si="50"/>
        <v>0</v>
      </c>
      <c r="O154" s="42">
        <f t="shared" si="51"/>
        <v>41.97</v>
      </c>
      <c r="P154" s="42">
        <f t="shared" si="52"/>
        <v>50.363999999999997</v>
      </c>
      <c r="Q154" s="33">
        <v>4</v>
      </c>
      <c r="R154" s="33">
        <v>4</v>
      </c>
      <c r="S154" s="43"/>
      <c r="T154" s="31" t="str">
        <f t="shared" si="53"/>
        <v/>
      </c>
    </row>
    <row r="155" spans="1:20" outlineLevel="1">
      <c r="A155" s="32" t="s">
        <v>126</v>
      </c>
      <c r="B155" s="33" t="s">
        <v>163</v>
      </c>
      <c r="C155" s="34">
        <v>374465</v>
      </c>
      <c r="D155" s="35" t="s">
        <v>178</v>
      </c>
      <c r="E155" s="36">
        <v>10.9</v>
      </c>
      <c r="F155" s="37">
        <v>0.5</v>
      </c>
      <c r="G155" s="38">
        <f t="shared" si="46"/>
        <v>0</v>
      </c>
      <c r="H155" s="38">
        <v>0.59799999999999998</v>
      </c>
      <c r="I155" s="39">
        <f t="shared" si="47"/>
        <v>0</v>
      </c>
      <c r="J155" s="38">
        <v>0.49299999999999999</v>
      </c>
      <c r="K155" s="40">
        <f t="shared" si="48"/>
        <v>0</v>
      </c>
      <c r="L155" s="40">
        <f t="shared" si="49"/>
        <v>0</v>
      </c>
      <c r="M155" s="40">
        <v>912</v>
      </c>
      <c r="N155" s="41">
        <f t="shared" si="50"/>
        <v>0</v>
      </c>
      <c r="O155" s="42">
        <f t="shared" si="51"/>
        <v>10.9</v>
      </c>
      <c r="P155" s="42">
        <f t="shared" si="52"/>
        <v>13.08</v>
      </c>
      <c r="Q155" s="33">
        <v>6</v>
      </c>
      <c r="R155" s="33">
        <v>6</v>
      </c>
      <c r="S155" s="43"/>
      <c r="T155" s="31" t="str">
        <f t="shared" si="53"/>
        <v/>
      </c>
    </row>
    <row r="156" spans="1:20" outlineLevel="1">
      <c r="A156" s="32" t="s">
        <v>126</v>
      </c>
      <c r="B156" s="33" t="s">
        <v>163</v>
      </c>
      <c r="C156" s="34">
        <v>374466</v>
      </c>
      <c r="D156" s="35" t="s">
        <v>179</v>
      </c>
      <c r="E156" s="36">
        <v>17.940000000000001</v>
      </c>
      <c r="F156" s="37">
        <v>1</v>
      </c>
      <c r="G156" s="38">
        <f t="shared" si="46"/>
        <v>0</v>
      </c>
      <c r="H156" s="38">
        <v>1.129</v>
      </c>
      <c r="I156" s="39">
        <f t="shared" si="47"/>
        <v>0</v>
      </c>
      <c r="J156" s="38">
        <v>0.98499999999999999</v>
      </c>
      <c r="K156" s="40">
        <f t="shared" si="48"/>
        <v>0</v>
      </c>
      <c r="L156" s="40">
        <f t="shared" si="49"/>
        <v>0</v>
      </c>
      <c r="M156" s="40">
        <v>570</v>
      </c>
      <c r="N156" s="41">
        <f t="shared" si="50"/>
        <v>0</v>
      </c>
      <c r="O156" s="42">
        <f t="shared" si="51"/>
        <v>17.940000000000001</v>
      </c>
      <c r="P156" s="42">
        <f t="shared" si="52"/>
        <v>21.528000000000002</v>
      </c>
      <c r="Q156" s="33">
        <v>6</v>
      </c>
      <c r="R156" s="33">
        <v>6</v>
      </c>
      <c r="S156" s="43"/>
      <c r="T156" s="31" t="str">
        <f t="shared" si="53"/>
        <v/>
      </c>
    </row>
    <row r="157" spans="1:20" outlineLevel="1">
      <c r="A157" s="32" t="s">
        <v>126</v>
      </c>
      <c r="B157" s="33" t="s">
        <v>32</v>
      </c>
      <c r="C157" s="34">
        <v>517647</v>
      </c>
      <c r="D157" s="35" t="s">
        <v>180</v>
      </c>
      <c r="E157" s="36">
        <v>12.73</v>
      </c>
      <c r="F157" s="37">
        <v>0.5</v>
      </c>
      <c r="G157" s="38">
        <f t="shared" si="46"/>
        <v>0</v>
      </c>
      <c r="H157" s="38">
        <v>0.60799999999999998</v>
      </c>
      <c r="I157" s="39">
        <f t="shared" si="47"/>
        <v>0</v>
      </c>
      <c r="J157" s="38">
        <v>0.503</v>
      </c>
      <c r="K157" s="40">
        <f t="shared" si="48"/>
        <v>0</v>
      </c>
      <c r="L157" s="40">
        <f t="shared" si="49"/>
        <v>0</v>
      </c>
      <c r="M157" s="40">
        <v>912</v>
      </c>
      <c r="N157" s="41">
        <f t="shared" si="50"/>
        <v>0</v>
      </c>
      <c r="O157" s="42">
        <f t="shared" si="51"/>
        <v>12.73</v>
      </c>
      <c r="P157" s="42">
        <f t="shared" si="52"/>
        <v>15.276</v>
      </c>
      <c r="Q157" s="33">
        <v>6</v>
      </c>
      <c r="R157" s="33">
        <v>6</v>
      </c>
      <c r="S157" s="43"/>
      <c r="T157" s="31" t="str">
        <f t="shared" si="53"/>
        <v/>
      </c>
    </row>
    <row r="158" spans="1:20" outlineLevel="1">
      <c r="A158" s="32" t="s">
        <v>126</v>
      </c>
      <c r="B158" s="33" t="s">
        <v>32</v>
      </c>
      <c r="C158" s="34">
        <v>537921</v>
      </c>
      <c r="D158" s="35" t="s">
        <v>181</v>
      </c>
      <c r="E158" s="36">
        <v>53.55</v>
      </c>
      <c r="F158" s="37">
        <v>2.5</v>
      </c>
      <c r="G158" s="38">
        <f t="shared" si="46"/>
        <v>0</v>
      </c>
      <c r="H158" s="38">
        <v>2.8159999999999998</v>
      </c>
      <c r="I158" s="39">
        <f t="shared" si="47"/>
        <v>0</v>
      </c>
      <c r="J158" s="38">
        <v>2.5150000000000001</v>
      </c>
      <c r="K158" s="40">
        <f t="shared" si="48"/>
        <v>0</v>
      </c>
      <c r="L158" s="40">
        <f t="shared" si="49"/>
        <v>0</v>
      </c>
      <c r="M158" s="40">
        <v>220</v>
      </c>
      <c r="N158" s="41">
        <f t="shared" si="50"/>
        <v>0</v>
      </c>
      <c r="O158" s="42">
        <f t="shared" si="51"/>
        <v>53.55</v>
      </c>
      <c r="P158" s="42">
        <f t="shared" si="52"/>
        <v>64.259999999999991</v>
      </c>
      <c r="Q158" s="33">
        <v>4</v>
      </c>
      <c r="R158" s="33">
        <v>4</v>
      </c>
      <c r="S158" s="43"/>
      <c r="T158" s="31" t="str">
        <f t="shared" si="53"/>
        <v/>
      </c>
    </row>
    <row r="159" spans="1:20" outlineLevel="1">
      <c r="A159" s="32" t="s">
        <v>126</v>
      </c>
      <c r="B159" s="33" t="s">
        <v>32</v>
      </c>
      <c r="C159" s="34">
        <v>521850</v>
      </c>
      <c r="D159" s="35" t="s">
        <v>182</v>
      </c>
      <c r="E159" s="36">
        <v>5.47</v>
      </c>
      <c r="F159" s="37">
        <v>0.2</v>
      </c>
      <c r="G159" s="38">
        <f t="shared" si="46"/>
        <v>0</v>
      </c>
      <c r="H159" s="38">
        <v>0.247</v>
      </c>
      <c r="I159" s="39">
        <f t="shared" si="47"/>
        <v>0</v>
      </c>
      <c r="J159" s="38">
        <v>0.191</v>
      </c>
      <c r="K159" s="40">
        <f t="shared" si="48"/>
        <v>0</v>
      </c>
      <c r="L159" s="40">
        <f t="shared" si="49"/>
        <v>0</v>
      </c>
      <c r="M159" s="40">
        <v>1380</v>
      </c>
      <c r="N159" s="41">
        <f t="shared" si="50"/>
        <v>0</v>
      </c>
      <c r="O159" s="42">
        <f t="shared" si="51"/>
        <v>5.47</v>
      </c>
      <c r="P159" s="42">
        <f t="shared" si="52"/>
        <v>6.5639999999999992</v>
      </c>
      <c r="Q159" s="33">
        <v>6</v>
      </c>
      <c r="R159" s="33">
        <v>6</v>
      </c>
      <c r="S159" s="43"/>
      <c r="T159" s="31" t="str">
        <f t="shared" si="53"/>
        <v/>
      </c>
    </row>
    <row r="160" spans="1:20" outlineLevel="1">
      <c r="A160" s="32" t="s">
        <v>126</v>
      </c>
      <c r="B160" s="33" t="s">
        <v>32</v>
      </c>
      <c r="C160" s="34">
        <v>521851</v>
      </c>
      <c r="D160" s="35" t="s">
        <v>183</v>
      </c>
      <c r="E160" s="36">
        <v>17.23</v>
      </c>
      <c r="F160" s="37">
        <v>1</v>
      </c>
      <c r="G160" s="38">
        <f t="shared" si="46"/>
        <v>0</v>
      </c>
      <c r="H160" s="38">
        <v>1.081</v>
      </c>
      <c r="I160" s="39">
        <f t="shared" si="47"/>
        <v>0</v>
      </c>
      <c r="J160" s="38">
        <v>0.96</v>
      </c>
      <c r="K160" s="40">
        <f t="shared" si="48"/>
        <v>0</v>
      </c>
      <c r="L160" s="40">
        <f t="shared" si="49"/>
        <v>0</v>
      </c>
      <c r="M160" s="40">
        <v>396</v>
      </c>
      <c r="N160" s="41">
        <f t="shared" si="50"/>
        <v>0</v>
      </c>
      <c r="O160" s="42">
        <f t="shared" si="51"/>
        <v>17.23</v>
      </c>
      <c r="P160" s="42">
        <f t="shared" si="52"/>
        <v>20.675999999999998</v>
      </c>
      <c r="Q160" s="33">
        <v>6</v>
      </c>
      <c r="R160" s="33">
        <v>6</v>
      </c>
      <c r="S160" s="43"/>
      <c r="T160" s="31" t="str">
        <f t="shared" si="53"/>
        <v/>
      </c>
    </row>
    <row r="161" spans="1:20" outlineLevel="1">
      <c r="A161" s="32" t="s">
        <v>126</v>
      </c>
      <c r="B161" s="33" t="s">
        <v>32</v>
      </c>
      <c r="C161" s="34">
        <v>376394</v>
      </c>
      <c r="D161" s="35" t="s">
        <v>184</v>
      </c>
      <c r="E161" s="36">
        <v>8.36</v>
      </c>
      <c r="F161" s="37">
        <v>0.5</v>
      </c>
      <c r="G161" s="38">
        <f t="shared" si="46"/>
        <v>0</v>
      </c>
      <c r="H161" s="38">
        <v>0.56100000000000005</v>
      </c>
      <c r="I161" s="39">
        <f t="shared" si="47"/>
        <v>0</v>
      </c>
      <c r="J161" s="38">
        <v>0.45600000000000002</v>
      </c>
      <c r="K161" s="40">
        <f t="shared" si="48"/>
        <v>0</v>
      </c>
      <c r="L161" s="40">
        <f t="shared" si="49"/>
        <v>0</v>
      </c>
      <c r="M161" s="40">
        <v>912</v>
      </c>
      <c r="N161" s="41">
        <f t="shared" si="50"/>
        <v>0</v>
      </c>
      <c r="O161" s="42">
        <f t="shared" si="51"/>
        <v>8.36</v>
      </c>
      <c r="P161" s="42">
        <f t="shared" si="52"/>
        <v>10.031999999999998</v>
      </c>
      <c r="Q161" s="33">
        <v>6</v>
      </c>
      <c r="R161" s="33">
        <v>6</v>
      </c>
      <c r="S161" s="43"/>
      <c r="T161" s="31" t="str">
        <f t="shared" si="53"/>
        <v/>
      </c>
    </row>
    <row r="162" spans="1:20" outlineLevel="1">
      <c r="A162" s="32" t="s">
        <v>126</v>
      </c>
      <c r="B162" s="33" t="s">
        <v>32</v>
      </c>
      <c r="C162" s="34">
        <v>538031</v>
      </c>
      <c r="D162" s="35" t="s">
        <v>185</v>
      </c>
      <c r="E162" s="36">
        <v>63.53</v>
      </c>
      <c r="F162" s="37">
        <v>5</v>
      </c>
      <c r="G162" s="38">
        <f t="shared" si="46"/>
        <v>0</v>
      </c>
      <c r="H162" s="38">
        <v>5.0220000000000002</v>
      </c>
      <c r="I162" s="39">
        <f t="shared" si="47"/>
        <v>0</v>
      </c>
      <c r="J162" s="38">
        <v>4.5599999999999996</v>
      </c>
      <c r="K162" s="40">
        <f t="shared" si="48"/>
        <v>0</v>
      </c>
      <c r="L162" s="40">
        <f t="shared" si="49"/>
        <v>0</v>
      </c>
      <c r="M162" s="40">
        <v>132</v>
      </c>
      <c r="N162" s="41">
        <f t="shared" si="50"/>
        <v>0</v>
      </c>
      <c r="O162" s="42">
        <f t="shared" si="51"/>
        <v>63.53</v>
      </c>
      <c r="P162" s="42">
        <f t="shared" si="52"/>
        <v>76.236000000000004</v>
      </c>
      <c r="Q162" s="33">
        <v>4</v>
      </c>
      <c r="R162" s="33">
        <v>4</v>
      </c>
      <c r="S162" s="43"/>
      <c r="T162" s="31" t="str">
        <f t="shared" si="53"/>
        <v/>
      </c>
    </row>
    <row r="163" spans="1:20">
      <c r="A163" s="26"/>
      <c r="B163" s="46"/>
      <c r="C163" s="47"/>
      <c r="D163" s="48" t="s">
        <v>186</v>
      </c>
      <c r="E163" s="47"/>
      <c r="F163" s="49"/>
      <c r="G163" s="49"/>
      <c r="H163" s="49"/>
      <c r="I163" s="49"/>
      <c r="J163" s="49"/>
      <c r="K163" s="49"/>
      <c r="L163" s="49"/>
      <c r="M163" s="49"/>
      <c r="N163" s="49"/>
      <c r="O163" s="50"/>
      <c r="P163" s="50"/>
      <c r="Q163" s="49"/>
      <c r="R163" s="49"/>
      <c r="S163" s="51"/>
      <c r="T163" s="31"/>
    </row>
    <row r="164" spans="1:20" outlineLevel="1">
      <c r="A164" s="32" t="s">
        <v>126</v>
      </c>
      <c r="B164" s="33" t="s">
        <v>32</v>
      </c>
      <c r="C164" s="34">
        <v>562763</v>
      </c>
      <c r="D164" s="35" t="s">
        <v>187</v>
      </c>
      <c r="E164" s="36">
        <v>11.02</v>
      </c>
      <c r="F164" s="37">
        <v>1</v>
      </c>
      <c r="G164" s="38">
        <f t="shared" ref="G164:G176" si="54">+F164*S164</f>
        <v>0</v>
      </c>
      <c r="H164" s="38">
        <v>1.0489999999999999</v>
      </c>
      <c r="I164" s="39">
        <f t="shared" ref="I164:I176" si="55">+H164*S164</f>
        <v>0</v>
      </c>
      <c r="J164" s="38">
        <v>0.90500000000000003</v>
      </c>
      <c r="K164" s="40">
        <f t="shared" ref="K164:K176" si="56">+J164*S164</f>
        <v>0</v>
      </c>
      <c r="L164" s="40">
        <f t="shared" ref="L164:L176" si="57">+O164*S164</f>
        <v>0</v>
      </c>
      <c r="M164" s="40">
        <v>570</v>
      </c>
      <c r="N164" s="41">
        <f t="shared" ref="N164:N176" si="58">+$O$5</f>
        <v>0</v>
      </c>
      <c r="O164" s="42">
        <f t="shared" ref="O164:O176" si="59">E164*(1-N164)</f>
        <v>11.02</v>
      </c>
      <c r="P164" s="42">
        <f t="shared" ref="P164:P176" si="60">O164*1.2</f>
        <v>13.223999999999998</v>
      </c>
      <c r="Q164" s="33">
        <v>6</v>
      </c>
      <c r="R164" s="33">
        <v>6</v>
      </c>
      <c r="S164" s="43"/>
      <c r="T164" s="31" t="str">
        <f t="shared" ref="T164:T176" si="61">IFERROR(IF(S164/R164-TRUNC(S164/R164)&gt;0,"&lt;&lt;&lt; ВНИМАНИЕ! Количество должно быть кратно " &amp;R164&amp;"!",""),"")</f>
        <v/>
      </c>
    </row>
    <row r="165" spans="1:20" outlineLevel="1">
      <c r="A165" s="32" t="s">
        <v>126</v>
      </c>
      <c r="B165" s="33" t="s">
        <v>32</v>
      </c>
      <c r="C165" s="34">
        <v>374447</v>
      </c>
      <c r="D165" s="35" t="s">
        <v>188</v>
      </c>
      <c r="E165" s="36">
        <v>9.15</v>
      </c>
      <c r="F165" s="37">
        <v>1</v>
      </c>
      <c r="G165" s="38">
        <f t="shared" si="54"/>
        <v>0</v>
      </c>
      <c r="H165" s="38">
        <v>1.0669999999999999</v>
      </c>
      <c r="I165" s="39">
        <f t="shared" si="55"/>
        <v>0</v>
      </c>
      <c r="J165" s="38">
        <v>0.89700000000000002</v>
      </c>
      <c r="K165" s="40">
        <f t="shared" si="56"/>
        <v>0</v>
      </c>
      <c r="L165" s="40">
        <f t="shared" si="57"/>
        <v>0</v>
      </c>
      <c r="M165" s="40">
        <v>570</v>
      </c>
      <c r="N165" s="41">
        <f t="shared" si="58"/>
        <v>0</v>
      </c>
      <c r="O165" s="42">
        <f t="shared" si="59"/>
        <v>9.15</v>
      </c>
      <c r="P165" s="42">
        <f t="shared" si="60"/>
        <v>10.98</v>
      </c>
      <c r="Q165" s="33">
        <v>6</v>
      </c>
      <c r="R165" s="33">
        <v>6</v>
      </c>
      <c r="S165" s="43"/>
      <c r="T165" s="31" t="str">
        <f t="shared" si="61"/>
        <v/>
      </c>
    </row>
    <row r="166" spans="1:20" outlineLevel="1">
      <c r="A166" s="32" t="s">
        <v>126</v>
      </c>
      <c r="B166" s="33" t="s">
        <v>32</v>
      </c>
      <c r="C166" s="34">
        <v>374449</v>
      </c>
      <c r="D166" s="35" t="s">
        <v>189</v>
      </c>
      <c r="E166" s="36">
        <v>36.799999999999997</v>
      </c>
      <c r="F166" s="37">
        <v>5</v>
      </c>
      <c r="G166" s="38">
        <f t="shared" si="54"/>
        <v>0</v>
      </c>
      <c r="H166" s="38">
        <v>4.9470000000000001</v>
      </c>
      <c r="I166" s="39">
        <f t="shared" si="55"/>
        <v>0</v>
      </c>
      <c r="J166" s="38">
        <v>4.4850000000000003</v>
      </c>
      <c r="K166" s="40">
        <f t="shared" si="56"/>
        <v>0</v>
      </c>
      <c r="L166" s="40">
        <f t="shared" si="57"/>
        <v>0</v>
      </c>
      <c r="M166" s="40">
        <v>132</v>
      </c>
      <c r="N166" s="41">
        <f t="shared" si="58"/>
        <v>0</v>
      </c>
      <c r="O166" s="42">
        <f t="shared" si="59"/>
        <v>36.799999999999997</v>
      </c>
      <c r="P166" s="42">
        <f t="shared" si="60"/>
        <v>44.16</v>
      </c>
      <c r="Q166" s="33">
        <v>4</v>
      </c>
      <c r="R166" s="33">
        <v>4</v>
      </c>
      <c r="S166" s="43"/>
      <c r="T166" s="31" t="str">
        <f t="shared" si="61"/>
        <v/>
      </c>
    </row>
    <row r="167" spans="1:20" outlineLevel="1">
      <c r="A167" s="32" t="s">
        <v>126</v>
      </c>
      <c r="B167" s="33" t="s">
        <v>32</v>
      </c>
      <c r="C167" s="34">
        <v>374427</v>
      </c>
      <c r="D167" s="35" t="s">
        <v>190</v>
      </c>
      <c r="E167" s="36">
        <v>9.15</v>
      </c>
      <c r="F167" s="37">
        <v>1</v>
      </c>
      <c r="G167" s="38">
        <f t="shared" si="54"/>
        <v>0</v>
      </c>
      <c r="H167" s="38">
        <v>1.0860000000000001</v>
      </c>
      <c r="I167" s="39">
        <f t="shared" si="55"/>
        <v>0</v>
      </c>
      <c r="J167" s="38">
        <v>0.91600000000000004</v>
      </c>
      <c r="K167" s="40">
        <f t="shared" si="56"/>
        <v>0</v>
      </c>
      <c r="L167" s="40">
        <f t="shared" si="57"/>
        <v>0</v>
      </c>
      <c r="M167" s="40">
        <v>570</v>
      </c>
      <c r="N167" s="41">
        <f t="shared" si="58"/>
        <v>0</v>
      </c>
      <c r="O167" s="42">
        <f t="shared" si="59"/>
        <v>9.15</v>
      </c>
      <c r="P167" s="42">
        <f t="shared" si="60"/>
        <v>10.98</v>
      </c>
      <c r="Q167" s="33">
        <v>6</v>
      </c>
      <c r="R167" s="33">
        <v>6</v>
      </c>
      <c r="S167" s="43"/>
      <c r="T167" s="31" t="str">
        <f t="shared" si="61"/>
        <v/>
      </c>
    </row>
    <row r="168" spans="1:20" outlineLevel="1">
      <c r="A168" s="32" t="s">
        <v>126</v>
      </c>
      <c r="B168" s="33" t="s">
        <v>32</v>
      </c>
      <c r="C168" s="34">
        <v>374432</v>
      </c>
      <c r="D168" s="35" t="s">
        <v>191</v>
      </c>
      <c r="E168" s="36">
        <v>36.799999999999997</v>
      </c>
      <c r="F168" s="37">
        <v>5</v>
      </c>
      <c r="G168" s="38">
        <f t="shared" si="54"/>
        <v>0</v>
      </c>
      <c r="H168" s="38">
        <v>5.0419999999999998</v>
      </c>
      <c r="I168" s="39">
        <f t="shared" si="55"/>
        <v>0</v>
      </c>
      <c r="J168" s="38">
        <v>4.58</v>
      </c>
      <c r="K168" s="40">
        <f t="shared" si="56"/>
        <v>0</v>
      </c>
      <c r="L168" s="40">
        <f t="shared" si="57"/>
        <v>0</v>
      </c>
      <c r="M168" s="40">
        <v>132</v>
      </c>
      <c r="N168" s="41">
        <f t="shared" si="58"/>
        <v>0</v>
      </c>
      <c r="O168" s="42">
        <f t="shared" si="59"/>
        <v>36.799999999999997</v>
      </c>
      <c r="P168" s="42">
        <f t="shared" si="60"/>
        <v>44.16</v>
      </c>
      <c r="Q168" s="33">
        <v>4</v>
      </c>
      <c r="R168" s="33">
        <v>4</v>
      </c>
      <c r="S168" s="43"/>
      <c r="T168" s="31" t="str">
        <f t="shared" si="61"/>
        <v/>
      </c>
    </row>
    <row r="169" spans="1:20" outlineLevel="1">
      <c r="A169" s="32" t="s">
        <v>126</v>
      </c>
      <c r="B169" s="33" t="s">
        <v>32</v>
      </c>
      <c r="C169" s="34">
        <v>374457</v>
      </c>
      <c r="D169" s="35" t="s">
        <v>192</v>
      </c>
      <c r="E169" s="36">
        <v>9.15</v>
      </c>
      <c r="F169" s="37">
        <v>1</v>
      </c>
      <c r="G169" s="38">
        <f t="shared" si="54"/>
        <v>0</v>
      </c>
      <c r="H169" s="38">
        <v>1.0880000000000001</v>
      </c>
      <c r="I169" s="39">
        <f t="shared" si="55"/>
        <v>0</v>
      </c>
      <c r="J169" s="38">
        <v>0.91800000000000004</v>
      </c>
      <c r="K169" s="40">
        <f t="shared" si="56"/>
        <v>0</v>
      </c>
      <c r="L169" s="40">
        <f t="shared" si="57"/>
        <v>0</v>
      </c>
      <c r="M169" s="40">
        <v>570</v>
      </c>
      <c r="N169" s="41">
        <f t="shared" si="58"/>
        <v>0</v>
      </c>
      <c r="O169" s="42">
        <f t="shared" si="59"/>
        <v>9.15</v>
      </c>
      <c r="P169" s="42">
        <f t="shared" si="60"/>
        <v>10.98</v>
      </c>
      <c r="Q169" s="33">
        <v>6</v>
      </c>
      <c r="R169" s="33">
        <v>6</v>
      </c>
      <c r="S169" s="43"/>
      <c r="T169" s="31" t="str">
        <f t="shared" si="61"/>
        <v/>
      </c>
    </row>
    <row r="170" spans="1:20" outlineLevel="1">
      <c r="A170" s="32" t="s">
        <v>126</v>
      </c>
      <c r="B170" s="33" t="s">
        <v>32</v>
      </c>
      <c r="C170" s="34">
        <v>374458</v>
      </c>
      <c r="D170" s="35" t="s">
        <v>193</v>
      </c>
      <c r="E170" s="36">
        <v>36.799999999999997</v>
      </c>
      <c r="F170" s="37">
        <v>5</v>
      </c>
      <c r="G170" s="38">
        <f t="shared" si="54"/>
        <v>0</v>
      </c>
      <c r="H170" s="38">
        <v>5.0519999999999996</v>
      </c>
      <c r="I170" s="39">
        <f t="shared" si="55"/>
        <v>0</v>
      </c>
      <c r="J170" s="38">
        <v>4.59</v>
      </c>
      <c r="K170" s="40">
        <f t="shared" si="56"/>
        <v>0</v>
      </c>
      <c r="L170" s="40">
        <f t="shared" si="57"/>
        <v>0</v>
      </c>
      <c r="M170" s="40">
        <v>132</v>
      </c>
      <c r="N170" s="41">
        <f t="shared" si="58"/>
        <v>0</v>
      </c>
      <c r="O170" s="42">
        <f t="shared" si="59"/>
        <v>36.799999999999997</v>
      </c>
      <c r="P170" s="42">
        <f t="shared" si="60"/>
        <v>44.16</v>
      </c>
      <c r="Q170" s="33">
        <v>4</v>
      </c>
      <c r="R170" s="33">
        <v>4</v>
      </c>
      <c r="S170" s="43"/>
      <c r="T170" s="31" t="str">
        <f t="shared" si="61"/>
        <v/>
      </c>
    </row>
    <row r="171" spans="1:20" outlineLevel="1">
      <c r="A171" s="32" t="s">
        <v>126</v>
      </c>
      <c r="B171" s="33" t="s">
        <v>32</v>
      </c>
      <c r="C171" s="34">
        <v>563379</v>
      </c>
      <c r="D171" s="35" t="s">
        <v>194</v>
      </c>
      <c r="E171" s="36">
        <v>6.45</v>
      </c>
      <c r="F171" s="37">
        <v>0.4</v>
      </c>
      <c r="G171" s="38">
        <f t="shared" si="54"/>
        <v>0</v>
      </c>
      <c r="H171" s="38">
        <v>0.41299999999999998</v>
      </c>
      <c r="I171" s="39">
        <f t="shared" si="55"/>
        <v>0</v>
      </c>
      <c r="J171" s="38">
        <v>0.308</v>
      </c>
      <c r="K171" s="40">
        <f t="shared" si="56"/>
        <v>0</v>
      </c>
      <c r="L171" s="40">
        <f t="shared" si="57"/>
        <v>0</v>
      </c>
      <c r="M171" s="40">
        <v>720</v>
      </c>
      <c r="N171" s="41">
        <f t="shared" si="58"/>
        <v>0</v>
      </c>
      <c r="O171" s="42">
        <f t="shared" si="59"/>
        <v>6.45</v>
      </c>
      <c r="P171" s="42">
        <f t="shared" si="60"/>
        <v>7.74</v>
      </c>
      <c r="Q171" s="33">
        <v>6</v>
      </c>
      <c r="R171" s="33">
        <v>6</v>
      </c>
      <c r="S171" s="43"/>
      <c r="T171" s="31" t="str">
        <f t="shared" si="61"/>
        <v/>
      </c>
    </row>
    <row r="172" spans="1:20" outlineLevel="1">
      <c r="A172" s="32" t="s">
        <v>126</v>
      </c>
      <c r="B172" s="33" t="s">
        <v>32</v>
      </c>
      <c r="C172" s="34">
        <v>521171</v>
      </c>
      <c r="D172" s="35" t="s">
        <v>195</v>
      </c>
      <c r="E172" s="36">
        <v>12.24</v>
      </c>
      <c r="F172" s="37">
        <v>1</v>
      </c>
      <c r="G172" s="38">
        <f t="shared" si="54"/>
        <v>0</v>
      </c>
      <c r="H172" s="38">
        <v>1.071</v>
      </c>
      <c r="I172" s="39">
        <f t="shared" si="55"/>
        <v>0</v>
      </c>
      <c r="J172" s="38">
        <v>0.92700000000000005</v>
      </c>
      <c r="K172" s="40">
        <f t="shared" si="56"/>
        <v>0</v>
      </c>
      <c r="L172" s="40">
        <f t="shared" si="57"/>
        <v>0</v>
      </c>
      <c r="M172" s="40">
        <v>570</v>
      </c>
      <c r="N172" s="41">
        <f t="shared" si="58"/>
        <v>0</v>
      </c>
      <c r="O172" s="42">
        <f t="shared" si="59"/>
        <v>12.24</v>
      </c>
      <c r="P172" s="42">
        <f t="shared" si="60"/>
        <v>14.687999999999999</v>
      </c>
      <c r="Q172" s="33">
        <v>6</v>
      </c>
      <c r="R172" s="33">
        <v>6</v>
      </c>
      <c r="S172" s="43"/>
      <c r="T172" s="31" t="str">
        <f t="shared" si="61"/>
        <v/>
      </c>
    </row>
    <row r="173" spans="1:20" outlineLevel="1">
      <c r="A173" s="32" t="s">
        <v>126</v>
      </c>
      <c r="B173" s="33" t="s">
        <v>32</v>
      </c>
      <c r="C173" s="34">
        <v>563390</v>
      </c>
      <c r="D173" s="35" t="s">
        <v>196</v>
      </c>
      <c r="E173" s="36">
        <v>6.7</v>
      </c>
      <c r="F173" s="37">
        <v>1</v>
      </c>
      <c r="G173" s="38">
        <f t="shared" si="54"/>
        <v>0</v>
      </c>
      <c r="H173" s="38">
        <v>0.92300000000000004</v>
      </c>
      <c r="I173" s="39">
        <f t="shared" si="55"/>
        <v>0</v>
      </c>
      <c r="J173" s="38">
        <v>0.753</v>
      </c>
      <c r="K173" s="40">
        <f t="shared" si="56"/>
        <v>0</v>
      </c>
      <c r="L173" s="40">
        <f t="shared" si="57"/>
        <v>0</v>
      </c>
      <c r="M173" s="40">
        <v>570</v>
      </c>
      <c r="N173" s="41">
        <f t="shared" si="58"/>
        <v>0</v>
      </c>
      <c r="O173" s="42">
        <f t="shared" si="59"/>
        <v>6.7</v>
      </c>
      <c r="P173" s="42">
        <f t="shared" si="60"/>
        <v>8.0399999999999991</v>
      </c>
      <c r="Q173" s="33">
        <v>6</v>
      </c>
      <c r="R173" s="33">
        <v>6</v>
      </c>
      <c r="S173" s="43"/>
      <c r="T173" s="31" t="str">
        <f t="shared" si="61"/>
        <v/>
      </c>
    </row>
    <row r="174" spans="1:20" outlineLevel="1">
      <c r="A174" s="32" t="s">
        <v>126</v>
      </c>
      <c r="B174" s="33" t="s">
        <v>32</v>
      </c>
      <c r="C174" s="34">
        <v>375585</v>
      </c>
      <c r="D174" s="35" t="s">
        <v>197</v>
      </c>
      <c r="E174" s="36">
        <v>28.59</v>
      </c>
      <c r="F174" s="37">
        <v>5</v>
      </c>
      <c r="G174" s="38">
        <f t="shared" si="54"/>
        <v>0</v>
      </c>
      <c r="H174" s="38">
        <v>4.2169999999999996</v>
      </c>
      <c r="I174" s="39">
        <f t="shared" si="55"/>
        <v>0</v>
      </c>
      <c r="J174" s="38">
        <v>3.7650000000000001</v>
      </c>
      <c r="K174" s="40">
        <f t="shared" si="56"/>
        <v>0</v>
      </c>
      <c r="L174" s="40">
        <f t="shared" si="57"/>
        <v>0</v>
      </c>
      <c r="M174" s="40">
        <v>132</v>
      </c>
      <c r="N174" s="41">
        <f t="shared" si="58"/>
        <v>0</v>
      </c>
      <c r="O174" s="42">
        <f t="shared" si="59"/>
        <v>28.59</v>
      </c>
      <c r="P174" s="42">
        <f t="shared" si="60"/>
        <v>34.308</v>
      </c>
      <c r="Q174" s="33">
        <v>4</v>
      </c>
      <c r="R174" s="33">
        <v>4</v>
      </c>
      <c r="S174" s="43"/>
      <c r="T174" s="31" t="str">
        <f t="shared" si="61"/>
        <v/>
      </c>
    </row>
    <row r="175" spans="1:20" ht="22.5" outlineLevel="1">
      <c r="A175" s="32" t="s">
        <v>126</v>
      </c>
      <c r="B175" s="33" t="s">
        <v>32</v>
      </c>
      <c r="C175" s="34">
        <v>567609</v>
      </c>
      <c r="D175" s="35" t="s">
        <v>198</v>
      </c>
      <c r="E175" s="36">
        <v>3.12</v>
      </c>
      <c r="F175" s="37">
        <v>0.3</v>
      </c>
      <c r="G175" s="38">
        <f t="shared" si="54"/>
        <v>0</v>
      </c>
      <c r="H175" s="38">
        <v>0.32</v>
      </c>
      <c r="I175" s="39">
        <f t="shared" si="55"/>
        <v>0</v>
      </c>
      <c r="J175" s="38">
        <v>0.224</v>
      </c>
      <c r="K175" s="40">
        <f t="shared" si="56"/>
        <v>0</v>
      </c>
      <c r="L175" s="40">
        <f t="shared" si="57"/>
        <v>0</v>
      </c>
      <c r="M175" s="40">
        <v>1008</v>
      </c>
      <c r="N175" s="41">
        <f t="shared" si="58"/>
        <v>0</v>
      </c>
      <c r="O175" s="42">
        <f t="shared" si="59"/>
        <v>3.12</v>
      </c>
      <c r="P175" s="42">
        <f t="shared" si="60"/>
        <v>3.7439999999999998</v>
      </c>
      <c r="Q175" s="33">
        <v>12</v>
      </c>
      <c r="R175" s="33">
        <v>12</v>
      </c>
      <c r="S175" s="43"/>
      <c r="T175" s="31" t="str">
        <f t="shared" si="61"/>
        <v/>
      </c>
    </row>
    <row r="176" spans="1:20" ht="22.5" outlineLevel="1">
      <c r="A176" s="32" t="s">
        <v>126</v>
      </c>
      <c r="B176" s="33" t="s">
        <v>32</v>
      </c>
      <c r="C176" s="34">
        <v>567608</v>
      </c>
      <c r="D176" s="35" t="s">
        <v>199</v>
      </c>
      <c r="E176" s="36">
        <v>2.99</v>
      </c>
      <c r="F176" s="37">
        <v>0.27500000000000002</v>
      </c>
      <c r="G176" s="38">
        <f t="shared" si="54"/>
        <v>0</v>
      </c>
      <c r="H176" s="38">
        <v>0.31</v>
      </c>
      <c r="I176" s="39">
        <f t="shared" si="55"/>
        <v>0</v>
      </c>
      <c r="J176" s="38">
        <v>0.28000000000000003</v>
      </c>
      <c r="K176" s="40">
        <f t="shared" si="56"/>
        <v>0</v>
      </c>
      <c r="L176" s="40">
        <f t="shared" si="57"/>
        <v>0</v>
      </c>
      <c r="M176" s="40">
        <v>1008</v>
      </c>
      <c r="N176" s="41">
        <f t="shared" si="58"/>
        <v>0</v>
      </c>
      <c r="O176" s="42">
        <f t="shared" si="59"/>
        <v>2.99</v>
      </c>
      <c r="P176" s="42">
        <f t="shared" si="60"/>
        <v>3.5880000000000001</v>
      </c>
      <c r="Q176" s="33">
        <v>12</v>
      </c>
      <c r="R176" s="33">
        <v>12</v>
      </c>
      <c r="S176" s="43"/>
      <c r="T176" s="31" t="str">
        <f t="shared" si="61"/>
        <v/>
      </c>
    </row>
    <row r="177" spans="1:20">
      <c r="A177" s="26"/>
      <c r="B177" s="27"/>
      <c r="C177" s="28"/>
      <c r="D177" s="29" t="s">
        <v>200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30"/>
      <c r="T177" s="31"/>
    </row>
    <row r="178" spans="1:20" ht="22.5" outlineLevel="1">
      <c r="A178" s="32" t="s">
        <v>126</v>
      </c>
      <c r="B178" s="33" t="s">
        <v>32</v>
      </c>
      <c r="C178" s="34">
        <v>542575</v>
      </c>
      <c r="D178" s="35" t="s">
        <v>201</v>
      </c>
      <c r="E178" s="36">
        <v>10.72</v>
      </c>
      <c r="F178" s="37">
        <v>1</v>
      </c>
      <c r="G178" s="38">
        <f t="shared" ref="G178:G189" si="62">+F178*S178</f>
        <v>0</v>
      </c>
      <c r="H178" s="38">
        <v>2.09</v>
      </c>
      <c r="I178" s="39">
        <f t="shared" ref="I178:I189" si="63">+H178*S178</f>
        <v>0</v>
      </c>
      <c r="J178" s="38">
        <v>1.85</v>
      </c>
      <c r="K178" s="40">
        <f t="shared" ref="K178:K189" si="64">+J178*S178</f>
        <v>0</v>
      </c>
      <c r="L178" s="40">
        <f t="shared" ref="L178:L189" si="65">+O178*S178</f>
        <v>0</v>
      </c>
      <c r="M178" s="40">
        <v>360</v>
      </c>
      <c r="N178" s="41">
        <f t="shared" ref="N178:N189" si="66">+$O$5</f>
        <v>0</v>
      </c>
      <c r="O178" s="42">
        <f t="shared" ref="O178:O189" si="67">E178*(1-N178)</f>
        <v>10.72</v>
      </c>
      <c r="P178" s="42">
        <f t="shared" ref="P178:P189" si="68">O178*1.2</f>
        <v>12.864000000000001</v>
      </c>
      <c r="Q178" s="33">
        <v>10</v>
      </c>
      <c r="R178" s="33">
        <v>10</v>
      </c>
      <c r="S178" s="43"/>
      <c r="T178" s="31" t="str">
        <f t="shared" ref="T178:T189" si="69">IFERROR(IF(S178/R178-TRUNC(S178/R178)&gt;0,"&lt;&lt;&lt; ВНИМАНИЕ! Количество должно быть кратно " &amp;R178&amp;"!",""),"")</f>
        <v/>
      </c>
    </row>
    <row r="179" spans="1:20" ht="22.5" outlineLevel="1">
      <c r="A179" s="32" t="s">
        <v>126</v>
      </c>
      <c r="B179" s="33" t="s">
        <v>32</v>
      </c>
      <c r="C179" s="34">
        <v>542576</v>
      </c>
      <c r="D179" s="35" t="s">
        <v>202</v>
      </c>
      <c r="E179" s="36">
        <v>25.42</v>
      </c>
      <c r="F179" s="37">
        <v>2.5</v>
      </c>
      <c r="G179" s="38">
        <f t="shared" si="62"/>
        <v>0</v>
      </c>
      <c r="H179" s="38">
        <v>5</v>
      </c>
      <c r="I179" s="39">
        <f t="shared" si="63"/>
        <v>0</v>
      </c>
      <c r="J179" s="38">
        <v>4.5999999999999996</v>
      </c>
      <c r="K179" s="40">
        <f t="shared" si="64"/>
        <v>0</v>
      </c>
      <c r="L179" s="40">
        <f t="shared" si="65"/>
        <v>0</v>
      </c>
      <c r="M179" s="40">
        <v>96</v>
      </c>
      <c r="N179" s="41">
        <f t="shared" si="66"/>
        <v>0</v>
      </c>
      <c r="O179" s="42">
        <f t="shared" si="67"/>
        <v>25.42</v>
      </c>
      <c r="P179" s="42">
        <f t="shared" si="68"/>
        <v>30.504000000000001</v>
      </c>
      <c r="Q179" s="33">
        <v>1</v>
      </c>
      <c r="R179" s="33">
        <v>1</v>
      </c>
      <c r="S179" s="43"/>
      <c r="T179" s="31" t="str">
        <f t="shared" si="69"/>
        <v/>
      </c>
    </row>
    <row r="180" spans="1:20" ht="22.5" outlineLevel="1">
      <c r="A180" s="32" t="s">
        <v>126</v>
      </c>
      <c r="B180" s="33" t="s">
        <v>32</v>
      </c>
      <c r="C180" s="34">
        <v>542574</v>
      </c>
      <c r="D180" s="35" t="s">
        <v>203</v>
      </c>
      <c r="E180" s="36">
        <v>6.58</v>
      </c>
      <c r="F180" s="37">
        <v>0.5</v>
      </c>
      <c r="G180" s="38">
        <f t="shared" si="62"/>
        <v>0</v>
      </c>
      <c r="H180" s="38">
        <v>1.1160000000000001</v>
      </c>
      <c r="I180" s="39">
        <f t="shared" si="63"/>
        <v>0</v>
      </c>
      <c r="J180" s="38">
        <v>0.92</v>
      </c>
      <c r="K180" s="40">
        <f t="shared" si="64"/>
        <v>0</v>
      </c>
      <c r="L180" s="40">
        <f t="shared" si="65"/>
        <v>0</v>
      </c>
      <c r="M180" s="40">
        <v>420</v>
      </c>
      <c r="N180" s="41">
        <f t="shared" si="66"/>
        <v>0</v>
      </c>
      <c r="O180" s="42">
        <f t="shared" si="67"/>
        <v>6.58</v>
      </c>
      <c r="P180" s="42">
        <f t="shared" si="68"/>
        <v>7.8959999999999999</v>
      </c>
      <c r="Q180" s="33">
        <v>10</v>
      </c>
      <c r="R180" s="33">
        <v>10</v>
      </c>
      <c r="S180" s="43"/>
      <c r="T180" s="31" t="str">
        <f t="shared" si="69"/>
        <v/>
      </c>
    </row>
    <row r="181" spans="1:20" ht="22.5" outlineLevel="1">
      <c r="A181" s="32" t="s">
        <v>126</v>
      </c>
      <c r="B181" s="33" t="s">
        <v>32</v>
      </c>
      <c r="C181" s="34">
        <v>542573</v>
      </c>
      <c r="D181" s="35" t="s">
        <v>204</v>
      </c>
      <c r="E181" s="36">
        <v>4.6900000000000004</v>
      </c>
      <c r="F181" s="37">
        <v>0.25</v>
      </c>
      <c r="G181" s="38">
        <f t="shared" si="62"/>
        <v>0</v>
      </c>
      <c r="H181" s="38">
        <v>0.64</v>
      </c>
      <c r="I181" s="39">
        <f t="shared" si="63"/>
        <v>0</v>
      </c>
      <c r="J181" s="38">
        <v>0.4</v>
      </c>
      <c r="K181" s="40">
        <f t="shared" si="64"/>
        <v>0</v>
      </c>
      <c r="L181" s="40">
        <f t="shared" si="65"/>
        <v>0</v>
      </c>
      <c r="M181" s="40">
        <v>648</v>
      </c>
      <c r="N181" s="41">
        <f t="shared" si="66"/>
        <v>0</v>
      </c>
      <c r="O181" s="42">
        <f t="shared" si="67"/>
        <v>4.6900000000000004</v>
      </c>
      <c r="P181" s="42">
        <f t="shared" si="68"/>
        <v>5.6280000000000001</v>
      </c>
      <c r="Q181" s="33">
        <v>18</v>
      </c>
      <c r="R181" s="33">
        <v>18</v>
      </c>
      <c r="S181" s="43"/>
      <c r="T181" s="31" t="str">
        <f t="shared" si="69"/>
        <v/>
      </c>
    </row>
    <row r="182" spans="1:20" outlineLevel="1">
      <c r="A182" s="32" t="s">
        <v>126</v>
      </c>
      <c r="B182" s="33" t="s">
        <v>32</v>
      </c>
      <c r="C182" s="34">
        <v>542578</v>
      </c>
      <c r="D182" s="35" t="s">
        <v>205</v>
      </c>
      <c r="E182" s="36">
        <v>11.54</v>
      </c>
      <c r="F182" s="37">
        <v>1</v>
      </c>
      <c r="G182" s="38">
        <f t="shared" si="62"/>
        <v>0</v>
      </c>
      <c r="H182" s="38">
        <v>1.84</v>
      </c>
      <c r="I182" s="39">
        <f t="shared" si="63"/>
        <v>0</v>
      </c>
      <c r="J182" s="38">
        <v>1.6</v>
      </c>
      <c r="K182" s="40">
        <f t="shared" si="64"/>
        <v>0</v>
      </c>
      <c r="L182" s="40">
        <f t="shared" si="65"/>
        <v>0</v>
      </c>
      <c r="M182" s="40">
        <v>360</v>
      </c>
      <c r="N182" s="41">
        <f t="shared" si="66"/>
        <v>0</v>
      </c>
      <c r="O182" s="42">
        <f t="shared" si="67"/>
        <v>11.54</v>
      </c>
      <c r="P182" s="42">
        <f t="shared" si="68"/>
        <v>13.847999999999999</v>
      </c>
      <c r="Q182" s="33">
        <v>10</v>
      </c>
      <c r="R182" s="33">
        <v>10</v>
      </c>
      <c r="S182" s="43"/>
      <c r="T182" s="31" t="str">
        <f t="shared" si="69"/>
        <v/>
      </c>
    </row>
    <row r="183" spans="1:20" outlineLevel="1">
      <c r="A183" s="32" t="s">
        <v>126</v>
      </c>
      <c r="B183" s="33" t="s">
        <v>32</v>
      </c>
      <c r="C183" s="34">
        <v>542577</v>
      </c>
      <c r="D183" s="35" t="s">
        <v>206</v>
      </c>
      <c r="E183" s="36">
        <v>4.8899999999999997</v>
      </c>
      <c r="F183" s="37">
        <v>0.25</v>
      </c>
      <c r="G183" s="38">
        <f t="shared" si="62"/>
        <v>0</v>
      </c>
      <c r="H183" s="38">
        <v>0.64</v>
      </c>
      <c r="I183" s="39">
        <f t="shared" si="63"/>
        <v>0</v>
      </c>
      <c r="J183" s="38">
        <v>0.4</v>
      </c>
      <c r="K183" s="40">
        <f t="shared" si="64"/>
        <v>0</v>
      </c>
      <c r="L183" s="40">
        <f t="shared" si="65"/>
        <v>0</v>
      </c>
      <c r="M183" s="40">
        <v>648</v>
      </c>
      <c r="N183" s="41">
        <f t="shared" si="66"/>
        <v>0</v>
      </c>
      <c r="O183" s="42">
        <f t="shared" si="67"/>
        <v>4.8899999999999997</v>
      </c>
      <c r="P183" s="42">
        <f t="shared" si="68"/>
        <v>5.8679999999999994</v>
      </c>
      <c r="Q183" s="33">
        <v>18</v>
      </c>
      <c r="R183" s="33">
        <v>18</v>
      </c>
      <c r="S183" s="43"/>
      <c r="T183" s="31" t="str">
        <f t="shared" si="69"/>
        <v/>
      </c>
    </row>
    <row r="184" spans="1:20" ht="22.5" outlineLevel="1">
      <c r="A184" s="32" t="s">
        <v>126</v>
      </c>
      <c r="B184" s="33" t="s">
        <v>32</v>
      </c>
      <c r="C184" s="34">
        <v>377834</v>
      </c>
      <c r="D184" s="35" t="s">
        <v>207</v>
      </c>
      <c r="E184" s="36">
        <v>11.1</v>
      </c>
      <c r="F184" s="37">
        <v>1</v>
      </c>
      <c r="G184" s="38">
        <f t="shared" si="62"/>
        <v>0</v>
      </c>
      <c r="H184" s="38">
        <v>1.83</v>
      </c>
      <c r="I184" s="39">
        <f t="shared" si="63"/>
        <v>0</v>
      </c>
      <c r="J184" s="38">
        <v>1.65</v>
      </c>
      <c r="K184" s="40">
        <f t="shared" si="64"/>
        <v>0</v>
      </c>
      <c r="L184" s="40">
        <f t="shared" si="65"/>
        <v>0</v>
      </c>
      <c r="M184" s="40">
        <v>360</v>
      </c>
      <c r="N184" s="41">
        <f t="shared" si="66"/>
        <v>0</v>
      </c>
      <c r="O184" s="42">
        <f t="shared" si="67"/>
        <v>11.1</v>
      </c>
      <c r="P184" s="42">
        <f t="shared" si="68"/>
        <v>13.319999999999999</v>
      </c>
      <c r="Q184" s="33">
        <v>10</v>
      </c>
      <c r="R184" s="33">
        <v>10</v>
      </c>
      <c r="S184" s="43"/>
      <c r="T184" s="31" t="str">
        <f t="shared" si="69"/>
        <v/>
      </c>
    </row>
    <row r="185" spans="1:20" ht="22.5" outlineLevel="1">
      <c r="A185" s="32" t="s">
        <v>126</v>
      </c>
      <c r="B185" s="33" t="s">
        <v>32</v>
      </c>
      <c r="C185" s="34">
        <v>542579</v>
      </c>
      <c r="D185" s="35" t="s">
        <v>208</v>
      </c>
      <c r="E185" s="36">
        <v>4.9400000000000004</v>
      </c>
      <c r="F185" s="37">
        <v>0.25</v>
      </c>
      <c r="G185" s="38">
        <f t="shared" si="62"/>
        <v>0</v>
      </c>
      <c r="H185" s="38">
        <v>0.64</v>
      </c>
      <c r="I185" s="39">
        <f t="shared" si="63"/>
        <v>0</v>
      </c>
      <c r="J185" s="38">
        <v>0.4</v>
      </c>
      <c r="K185" s="40">
        <f t="shared" si="64"/>
        <v>0</v>
      </c>
      <c r="L185" s="40">
        <f t="shared" si="65"/>
        <v>0</v>
      </c>
      <c r="M185" s="40">
        <v>648</v>
      </c>
      <c r="N185" s="41">
        <f t="shared" si="66"/>
        <v>0</v>
      </c>
      <c r="O185" s="42">
        <f t="shared" si="67"/>
        <v>4.9400000000000004</v>
      </c>
      <c r="P185" s="42">
        <f t="shared" si="68"/>
        <v>5.9279999999999999</v>
      </c>
      <c r="Q185" s="33">
        <v>18</v>
      </c>
      <c r="R185" s="33">
        <v>18</v>
      </c>
      <c r="S185" s="43"/>
      <c r="T185" s="31" t="str">
        <f t="shared" si="69"/>
        <v/>
      </c>
    </row>
    <row r="186" spans="1:20" outlineLevel="1">
      <c r="A186" s="32" t="s">
        <v>126</v>
      </c>
      <c r="B186" s="33" t="s">
        <v>32</v>
      </c>
      <c r="C186" s="34">
        <v>542572</v>
      </c>
      <c r="D186" s="35" t="s">
        <v>209</v>
      </c>
      <c r="E186" s="36">
        <v>13.5</v>
      </c>
      <c r="F186" s="37">
        <v>1</v>
      </c>
      <c r="G186" s="38">
        <f t="shared" si="62"/>
        <v>0</v>
      </c>
      <c r="H186" s="38">
        <v>2.14</v>
      </c>
      <c r="I186" s="39">
        <f t="shared" si="63"/>
        <v>0</v>
      </c>
      <c r="J186" s="38">
        <v>1.9</v>
      </c>
      <c r="K186" s="40">
        <f t="shared" si="64"/>
        <v>0</v>
      </c>
      <c r="L186" s="40">
        <f t="shared" si="65"/>
        <v>0</v>
      </c>
      <c r="M186" s="40">
        <v>288</v>
      </c>
      <c r="N186" s="41">
        <f t="shared" si="66"/>
        <v>0</v>
      </c>
      <c r="O186" s="42">
        <f t="shared" si="67"/>
        <v>13.5</v>
      </c>
      <c r="P186" s="42">
        <f t="shared" si="68"/>
        <v>16.2</v>
      </c>
      <c r="Q186" s="33">
        <v>8</v>
      </c>
      <c r="R186" s="33">
        <v>8</v>
      </c>
      <c r="S186" s="43"/>
      <c r="T186" s="31" t="str">
        <f t="shared" si="69"/>
        <v/>
      </c>
    </row>
    <row r="187" spans="1:20" ht="22.5" outlineLevel="1">
      <c r="A187" s="32" t="s">
        <v>126</v>
      </c>
      <c r="B187" s="33" t="s">
        <v>32</v>
      </c>
      <c r="C187" s="34">
        <v>542580</v>
      </c>
      <c r="D187" s="35" t="s">
        <v>210</v>
      </c>
      <c r="E187" s="36">
        <v>11.04</v>
      </c>
      <c r="F187" s="37">
        <v>1</v>
      </c>
      <c r="G187" s="38">
        <f t="shared" si="62"/>
        <v>0</v>
      </c>
      <c r="H187" s="38">
        <v>1.49</v>
      </c>
      <c r="I187" s="39">
        <f t="shared" si="63"/>
        <v>0</v>
      </c>
      <c r="J187" s="38">
        <v>1.25</v>
      </c>
      <c r="K187" s="40">
        <f t="shared" si="64"/>
        <v>0</v>
      </c>
      <c r="L187" s="40">
        <f t="shared" si="65"/>
        <v>0</v>
      </c>
      <c r="M187" s="40">
        <v>360</v>
      </c>
      <c r="N187" s="41">
        <f t="shared" si="66"/>
        <v>0</v>
      </c>
      <c r="O187" s="42">
        <f t="shared" si="67"/>
        <v>11.04</v>
      </c>
      <c r="P187" s="42">
        <f t="shared" si="68"/>
        <v>13.247999999999999</v>
      </c>
      <c r="Q187" s="33">
        <v>10</v>
      </c>
      <c r="R187" s="33">
        <v>10</v>
      </c>
      <c r="S187" s="43"/>
      <c r="T187" s="31" t="str">
        <f t="shared" si="69"/>
        <v/>
      </c>
    </row>
    <row r="188" spans="1:20" outlineLevel="1">
      <c r="A188" s="32" t="s">
        <v>126</v>
      </c>
      <c r="B188" s="33" t="s">
        <v>32</v>
      </c>
      <c r="C188" s="34">
        <v>542581</v>
      </c>
      <c r="D188" s="35" t="s">
        <v>211</v>
      </c>
      <c r="E188" s="36">
        <v>6.36</v>
      </c>
      <c r="F188" s="37">
        <v>0.25</v>
      </c>
      <c r="G188" s="38">
        <f t="shared" si="62"/>
        <v>0</v>
      </c>
      <c r="H188" s="38">
        <v>0.64</v>
      </c>
      <c r="I188" s="39">
        <f t="shared" si="63"/>
        <v>0</v>
      </c>
      <c r="J188" s="38">
        <v>0.4</v>
      </c>
      <c r="K188" s="40">
        <f t="shared" si="64"/>
        <v>0</v>
      </c>
      <c r="L188" s="40">
        <f t="shared" si="65"/>
        <v>0</v>
      </c>
      <c r="M188" s="40">
        <v>648</v>
      </c>
      <c r="N188" s="41">
        <f t="shared" si="66"/>
        <v>0</v>
      </c>
      <c r="O188" s="42">
        <f t="shared" si="67"/>
        <v>6.36</v>
      </c>
      <c r="P188" s="42">
        <f t="shared" si="68"/>
        <v>7.6319999999999997</v>
      </c>
      <c r="Q188" s="33">
        <v>18</v>
      </c>
      <c r="R188" s="33">
        <v>18</v>
      </c>
      <c r="S188" s="43"/>
      <c r="T188" s="31" t="str">
        <f t="shared" si="69"/>
        <v/>
      </c>
    </row>
    <row r="189" spans="1:20" outlineLevel="1">
      <c r="A189" s="32" t="s">
        <v>126</v>
      </c>
      <c r="B189" s="33" t="s">
        <v>32</v>
      </c>
      <c r="C189" s="34">
        <v>515433</v>
      </c>
      <c r="D189" s="35" t="s">
        <v>212</v>
      </c>
      <c r="E189" s="36">
        <v>11.1</v>
      </c>
      <c r="F189" s="37">
        <v>0.8</v>
      </c>
      <c r="G189" s="38">
        <f t="shared" si="62"/>
        <v>0</v>
      </c>
      <c r="H189" s="38">
        <v>1.28</v>
      </c>
      <c r="I189" s="39">
        <f t="shared" si="63"/>
        <v>0</v>
      </c>
      <c r="J189" s="38">
        <v>1.18</v>
      </c>
      <c r="K189" s="40">
        <f t="shared" si="64"/>
        <v>0</v>
      </c>
      <c r="L189" s="40">
        <f t="shared" si="65"/>
        <v>0</v>
      </c>
      <c r="M189" s="40">
        <v>504</v>
      </c>
      <c r="N189" s="41">
        <f t="shared" si="66"/>
        <v>0</v>
      </c>
      <c r="O189" s="42">
        <f t="shared" si="67"/>
        <v>11.1</v>
      </c>
      <c r="P189" s="42">
        <f t="shared" si="68"/>
        <v>13.319999999999999</v>
      </c>
      <c r="Q189" s="33">
        <v>12</v>
      </c>
      <c r="R189" s="33">
        <v>12</v>
      </c>
      <c r="S189" s="43"/>
      <c r="T189" s="31" t="str">
        <f t="shared" si="69"/>
        <v/>
      </c>
    </row>
    <row r="190" spans="1:20">
      <c r="A190" s="26"/>
      <c r="B190" s="46"/>
      <c r="C190" s="47"/>
      <c r="D190" s="48" t="s">
        <v>213</v>
      </c>
      <c r="E190" s="47"/>
      <c r="F190" s="49"/>
      <c r="G190" s="49"/>
      <c r="H190" s="49"/>
      <c r="I190" s="49"/>
      <c r="J190" s="49"/>
      <c r="K190" s="49"/>
      <c r="L190" s="49"/>
      <c r="M190" s="49"/>
      <c r="N190" s="49"/>
      <c r="O190" s="50"/>
      <c r="P190" s="50"/>
      <c r="Q190" s="49"/>
      <c r="R190" s="49"/>
      <c r="S190" s="51"/>
      <c r="T190" s="31"/>
    </row>
    <row r="191" spans="1:20" outlineLevel="1">
      <c r="A191" s="32" t="s">
        <v>126</v>
      </c>
      <c r="B191" s="33" t="s">
        <v>32</v>
      </c>
      <c r="C191" s="34">
        <v>547427</v>
      </c>
      <c r="D191" s="35" t="s">
        <v>214</v>
      </c>
      <c r="E191" s="36">
        <v>7.4</v>
      </c>
      <c r="F191" s="37">
        <v>1</v>
      </c>
      <c r="G191" s="38">
        <f>+F191*S191</f>
        <v>0</v>
      </c>
      <c r="H191" s="38">
        <v>1.37</v>
      </c>
      <c r="I191" s="39">
        <f>+H191*S191</f>
        <v>0</v>
      </c>
      <c r="J191" s="38">
        <v>1.2</v>
      </c>
      <c r="K191" s="40">
        <f>+J191*S191</f>
        <v>0</v>
      </c>
      <c r="L191" s="40">
        <f>+O191*S191</f>
        <v>0</v>
      </c>
      <c r="M191" s="40">
        <v>540</v>
      </c>
      <c r="N191" s="41">
        <f>+$O$5</f>
        <v>0</v>
      </c>
      <c r="O191" s="42">
        <f>E191*(1-N191)</f>
        <v>7.4</v>
      </c>
      <c r="P191" s="42">
        <f>O191*1.2</f>
        <v>8.8800000000000008</v>
      </c>
      <c r="Q191" s="33">
        <v>12</v>
      </c>
      <c r="R191" s="33">
        <v>12</v>
      </c>
      <c r="S191" s="43"/>
      <c r="T191" s="31" t="str">
        <f>IFERROR(IF(S191/R191-TRUNC(S191/R191)&gt;0,"&lt;&lt;&lt; ВНИМАНИЕ! Количество должно быть кратно " &amp;R191&amp;"!",""),"")</f>
        <v/>
      </c>
    </row>
    <row r="192" spans="1:20" outlineLevel="1">
      <c r="A192" s="32" t="s">
        <v>126</v>
      </c>
      <c r="B192" s="33" t="s">
        <v>32</v>
      </c>
      <c r="C192" s="34">
        <v>551832</v>
      </c>
      <c r="D192" s="35" t="s">
        <v>215</v>
      </c>
      <c r="E192" s="36">
        <v>7.4</v>
      </c>
      <c r="F192" s="37">
        <v>1</v>
      </c>
      <c r="G192" s="38">
        <f>+F192*S192</f>
        <v>0</v>
      </c>
      <c r="H192" s="38">
        <v>1.37</v>
      </c>
      <c r="I192" s="39">
        <f>+H192*S192</f>
        <v>0</v>
      </c>
      <c r="J192" s="38">
        <v>1.2</v>
      </c>
      <c r="K192" s="40">
        <f>+J192*S192</f>
        <v>0</v>
      </c>
      <c r="L192" s="40">
        <f>+O192*S192</f>
        <v>0</v>
      </c>
      <c r="M192" s="40">
        <v>540</v>
      </c>
      <c r="N192" s="41">
        <f>+$O$5</f>
        <v>0</v>
      </c>
      <c r="O192" s="42">
        <f>E192*(1-N192)</f>
        <v>7.4</v>
      </c>
      <c r="P192" s="42">
        <f>O192*1.2</f>
        <v>8.8800000000000008</v>
      </c>
      <c r="Q192" s="33">
        <v>12</v>
      </c>
      <c r="R192" s="33">
        <v>12</v>
      </c>
      <c r="S192" s="43"/>
      <c r="T192" s="31" t="str">
        <f>IFERROR(IF(S192/R192-TRUNC(S192/R192)&gt;0,"&lt;&lt;&lt; ВНИМАНИЕ! Количество должно быть кратно " &amp;R192&amp;"!",""),"")</f>
        <v/>
      </c>
    </row>
    <row r="193" spans="1:20" outlineLevel="1">
      <c r="A193" s="32" t="s">
        <v>126</v>
      </c>
      <c r="B193" s="33" t="s">
        <v>32</v>
      </c>
      <c r="C193" s="34">
        <v>551833</v>
      </c>
      <c r="D193" s="35" t="s">
        <v>216</v>
      </c>
      <c r="E193" s="36">
        <v>7.4</v>
      </c>
      <c r="F193" s="37">
        <v>1</v>
      </c>
      <c r="G193" s="38">
        <f>+F193*S193</f>
        <v>0</v>
      </c>
      <c r="H193" s="38">
        <v>1.37</v>
      </c>
      <c r="I193" s="39">
        <f>+H193*S193</f>
        <v>0</v>
      </c>
      <c r="J193" s="38">
        <v>1.2</v>
      </c>
      <c r="K193" s="40">
        <f>+J193*S193</f>
        <v>0</v>
      </c>
      <c r="L193" s="40">
        <f>+O193*S193</f>
        <v>0</v>
      </c>
      <c r="M193" s="40">
        <v>540</v>
      </c>
      <c r="N193" s="41">
        <f>+$O$5</f>
        <v>0</v>
      </c>
      <c r="O193" s="42">
        <f>E193*(1-N193)</f>
        <v>7.4</v>
      </c>
      <c r="P193" s="42">
        <f>O193*1.2</f>
        <v>8.8800000000000008</v>
      </c>
      <c r="Q193" s="33">
        <v>12</v>
      </c>
      <c r="R193" s="33">
        <v>12</v>
      </c>
      <c r="S193" s="43"/>
      <c r="T193" s="31" t="str">
        <f>IFERROR(IF(S193/R193-TRUNC(S193/R193)&gt;0,"&lt;&lt;&lt; ВНИМАНИЕ! Количество должно быть кратно " &amp;R193&amp;"!",""),"")</f>
        <v/>
      </c>
    </row>
    <row r="194" spans="1:20">
      <c r="A194" s="26"/>
      <c r="B194" s="27"/>
      <c r="C194" s="28"/>
      <c r="D194" s="29" t="s">
        <v>217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30"/>
      <c r="T194" s="31"/>
    </row>
    <row r="195" spans="1:20" outlineLevel="1">
      <c r="A195" s="32" t="s">
        <v>218</v>
      </c>
      <c r="B195" s="33" t="s">
        <v>32</v>
      </c>
      <c r="C195" s="34">
        <v>2005351</v>
      </c>
      <c r="D195" s="35" t="s">
        <v>219</v>
      </c>
      <c r="E195" s="36">
        <v>1207.5</v>
      </c>
      <c r="F195" s="37">
        <v>0</v>
      </c>
      <c r="G195" s="38">
        <f t="shared" ref="G195:G226" si="70">+F195*S195</f>
        <v>0</v>
      </c>
      <c r="H195" s="38">
        <v>201.8</v>
      </c>
      <c r="I195" s="39">
        <f t="shared" ref="I195:I226" si="71">+H195*S195</f>
        <v>0</v>
      </c>
      <c r="J195" s="38">
        <v>184.8</v>
      </c>
      <c r="K195" s="40">
        <f t="shared" ref="K195:K226" si="72">+J195*S195</f>
        <v>0</v>
      </c>
      <c r="L195" s="40">
        <f t="shared" ref="L195:L226" si="73">+O195*S195</f>
        <v>0</v>
      </c>
      <c r="M195" s="40"/>
      <c r="N195" s="41">
        <v>0</v>
      </c>
      <c r="O195" s="42">
        <f t="shared" ref="O195:O226" si="74">E195*(1-N195)</f>
        <v>1207.5</v>
      </c>
      <c r="P195" s="42">
        <f t="shared" ref="P195:P226" si="75">O195*1.2</f>
        <v>1449</v>
      </c>
      <c r="Q195" s="33">
        <v>1</v>
      </c>
      <c r="R195" s="33">
        <v>1</v>
      </c>
      <c r="S195" s="43"/>
      <c r="T195" s="31" t="str">
        <f t="shared" ref="T195:T226" si="76">IFERROR(IF(S195/R195-TRUNC(S195/R195)&gt;0,"&lt;&lt;&lt; ВНИМАНИЕ! Количество должно быть кратно " &amp;R195&amp;"!",""),"")</f>
        <v/>
      </c>
    </row>
    <row r="196" spans="1:20" ht="33.75" outlineLevel="1">
      <c r="A196" s="32" t="s">
        <v>218</v>
      </c>
      <c r="B196" s="33" t="s">
        <v>163</v>
      </c>
      <c r="C196" s="34">
        <v>2005157</v>
      </c>
      <c r="D196" s="35" t="s">
        <v>220</v>
      </c>
      <c r="E196" s="36">
        <v>20</v>
      </c>
      <c r="F196" s="37">
        <v>0</v>
      </c>
      <c r="G196" s="38">
        <f t="shared" si="70"/>
        <v>0</v>
      </c>
      <c r="H196" s="38">
        <v>8.6999999999999993</v>
      </c>
      <c r="I196" s="39">
        <f t="shared" si="71"/>
        <v>0</v>
      </c>
      <c r="J196" s="38">
        <v>6.7</v>
      </c>
      <c r="K196" s="40">
        <f t="shared" si="72"/>
        <v>0</v>
      </c>
      <c r="L196" s="40">
        <f t="shared" si="73"/>
        <v>0</v>
      </c>
      <c r="M196" s="40"/>
      <c r="N196" s="41">
        <v>0</v>
      </c>
      <c r="O196" s="42">
        <f t="shared" si="74"/>
        <v>20</v>
      </c>
      <c r="P196" s="42">
        <f t="shared" si="75"/>
        <v>24</v>
      </c>
      <c r="Q196" s="33">
        <v>1</v>
      </c>
      <c r="R196" s="33">
        <v>1</v>
      </c>
      <c r="S196" s="43"/>
      <c r="T196" s="31" t="str">
        <f t="shared" si="76"/>
        <v/>
      </c>
    </row>
    <row r="197" spans="1:20" outlineLevel="1">
      <c r="A197" s="32" t="s">
        <v>218</v>
      </c>
      <c r="B197" s="33" t="s">
        <v>32</v>
      </c>
      <c r="C197" s="34">
        <v>2005867</v>
      </c>
      <c r="D197" s="35" t="s">
        <v>221</v>
      </c>
      <c r="E197" s="36">
        <v>12.3</v>
      </c>
      <c r="F197" s="37">
        <v>0</v>
      </c>
      <c r="G197" s="38">
        <f t="shared" si="70"/>
        <v>0</v>
      </c>
      <c r="H197" s="38">
        <v>1.4999999999999999E-2</v>
      </c>
      <c r="I197" s="39">
        <f t="shared" si="71"/>
        <v>0</v>
      </c>
      <c r="J197" s="38">
        <v>0.01</v>
      </c>
      <c r="K197" s="40">
        <f t="shared" si="72"/>
        <v>0</v>
      </c>
      <c r="L197" s="40">
        <f t="shared" si="73"/>
        <v>0</v>
      </c>
      <c r="M197" s="40"/>
      <c r="N197" s="41">
        <v>0</v>
      </c>
      <c r="O197" s="42">
        <f t="shared" si="74"/>
        <v>12.3</v>
      </c>
      <c r="P197" s="42">
        <f t="shared" si="75"/>
        <v>14.76</v>
      </c>
      <c r="Q197" s="33">
        <v>1</v>
      </c>
      <c r="R197" s="33">
        <v>1</v>
      </c>
      <c r="S197" s="43"/>
      <c r="T197" s="31" t="str">
        <f t="shared" si="76"/>
        <v/>
      </c>
    </row>
    <row r="198" spans="1:20" ht="22.5" outlineLevel="1">
      <c r="A198" s="32" t="s">
        <v>218</v>
      </c>
      <c r="B198" s="33" t="s">
        <v>32</v>
      </c>
      <c r="C198" s="34">
        <v>2004241</v>
      </c>
      <c r="D198" s="35" t="s">
        <v>222</v>
      </c>
      <c r="E198" s="36">
        <v>4</v>
      </c>
      <c r="F198" s="37">
        <v>0</v>
      </c>
      <c r="G198" s="38">
        <f t="shared" si="70"/>
        <v>0</v>
      </c>
      <c r="H198" s="38">
        <v>0.126</v>
      </c>
      <c r="I198" s="39">
        <f t="shared" si="71"/>
        <v>0</v>
      </c>
      <c r="J198" s="38">
        <v>0.12</v>
      </c>
      <c r="K198" s="40">
        <f t="shared" si="72"/>
        <v>0</v>
      </c>
      <c r="L198" s="40">
        <f t="shared" si="73"/>
        <v>0</v>
      </c>
      <c r="M198" s="40"/>
      <c r="N198" s="41">
        <v>0</v>
      </c>
      <c r="O198" s="42">
        <f t="shared" si="74"/>
        <v>4</v>
      </c>
      <c r="P198" s="42">
        <f t="shared" si="75"/>
        <v>4.8</v>
      </c>
      <c r="Q198" s="33">
        <v>1</v>
      </c>
      <c r="R198" s="33">
        <v>1</v>
      </c>
      <c r="S198" s="43"/>
      <c r="T198" s="31" t="str">
        <f t="shared" si="76"/>
        <v/>
      </c>
    </row>
    <row r="199" spans="1:20" ht="22.5" outlineLevel="1">
      <c r="A199" s="32" t="s">
        <v>218</v>
      </c>
      <c r="B199" s="33" t="s">
        <v>32</v>
      </c>
      <c r="C199" s="34">
        <v>2006116</v>
      </c>
      <c r="D199" s="35" t="s">
        <v>223</v>
      </c>
      <c r="E199" s="36">
        <v>4</v>
      </c>
      <c r="F199" s="37">
        <v>0</v>
      </c>
      <c r="G199" s="38">
        <f t="shared" si="70"/>
        <v>0</v>
      </c>
      <c r="H199" s="38">
        <v>0.126</v>
      </c>
      <c r="I199" s="39">
        <f t="shared" si="71"/>
        <v>0</v>
      </c>
      <c r="J199" s="38">
        <v>0.12</v>
      </c>
      <c r="K199" s="40">
        <f t="shared" si="72"/>
        <v>0</v>
      </c>
      <c r="L199" s="40">
        <f t="shared" si="73"/>
        <v>0</v>
      </c>
      <c r="M199" s="40"/>
      <c r="N199" s="41">
        <v>0</v>
      </c>
      <c r="O199" s="42">
        <f t="shared" si="74"/>
        <v>4</v>
      </c>
      <c r="P199" s="42">
        <f t="shared" si="75"/>
        <v>4.8</v>
      </c>
      <c r="Q199" s="33">
        <v>1</v>
      </c>
      <c r="R199" s="33">
        <v>1</v>
      </c>
      <c r="S199" s="43"/>
      <c r="T199" s="31" t="str">
        <f t="shared" si="76"/>
        <v/>
      </c>
    </row>
    <row r="200" spans="1:20" outlineLevel="1">
      <c r="A200" s="32" t="s">
        <v>218</v>
      </c>
      <c r="B200" s="33" t="s">
        <v>163</v>
      </c>
      <c r="C200" s="44">
        <v>231463</v>
      </c>
      <c r="D200" s="35" t="s">
        <v>224</v>
      </c>
      <c r="E200" s="36">
        <v>5</v>
      </c>
      <c r="F200" s="37">
        <v>0</v>
      </c>
      <c r="G200" s="38">
        <f t="shared" si="70"/>
        <v>0</v>
      </c>
      <c r="H200" s="38">
        <v>0.13</v>
      </c>
      <c r="I200" s="39">
        <f t="shared" si="71"/>
        <v>0</v>
      </c>
      <c r="J200" s="38">
        <v>0.12</v>
      </c>
      <c r="K200" s="40">
        <f t="shared" si="72"/>
        <v>0</v>
      </c>
      <c r="L200" s="40">
        <f t="shared" si="73"/>
        <v>0</v>
      </c>
      <c r="M200" s="40"/>
      <c r="N200" s="41">
        <v>0</v>
      </c>
      <c r="O200" s="42">
        <f t="shared" si="74"/>
        <v>5</v>
      </c>
      <c r="P200" s="42">
        <f t="shared" si="75"/>
        <v>6</v>
      </c>
      <c r="Q200" s="33">
        <v>1</v>
      </c>
      <c r="R200" s="33">
        <v>1</v>
      </c>
      <c r="S200" s="43"/>
      <c r="T200" s="31" t="str">
        <f t="shared" si="76"/>
        <v/>
      </c>
    </row>
    <row r="201" spans="1:20" outlineLevel="1">
      <c r="A201" s="32" t="s">
        <v>218</v>
      </c>
      <c r="B201" s="33" t="s">
        <v>32</v>
      </c>
      <c r="C201" s="44">
        <v>2009149</v>
      </c>
      <c r="D201" s="35" t="s">
        <v>225</v>
      </c>
      <c r="E201" s="36">
        <v>5</v>
      </c>
      <c r="F201" s="37">
        <v>0</v>
      </c>
      <c r="G201" s="38">
        <f t="shared" si="70"/>
        <v>0</v>
      </c>
      <c r="H201" s="38">
        <v>0.37</v>
      </c>
      <c r="I201" s="39">
        <f t="shared" si="71"/>
        <v>0</v>
      </c>
      <c r="J201" s="38">
        <v>0.31</v>
      </c>
      <c r="K201" s="40">
        <f t="shared" si="72"/>
        <v>0</v>
      </c>
      <c r="L201" s="40">
        <f t="shared" si="73"/>
        <v>0</v>
      </c>
      <c r="M201" s="40"/>
      <c r="N201" s="41">
        <v>0</v>
      </c>
      <c r="O201" s="42">
        <f t="shared" si="74"/>
        <v>5</v>
      </c>
      <c r="P201" s="42">
        <f t="shared" si="75"/>
        <v>6</v>
      </c>
      <c r="Q201" s="33">
        <v>1</v>
      </c>
      <c r="R201" s="33">
        <v>1</v>
      </c>
      <c r="S201" s="43"/>
      <c r="T201" s="31" t="str">
        <f t="shared" si="76"/>
        <v/>
      </c>
    </row>
    <row r="202" spans="1:20" outlineLevel="1">
      <c r="A202" s="32" t="s">
        <v>218</v>
      </c>
      <c r="B202" s="33" t="s">
        <v>32</v>
      </c>
      <c r="C202" s="34">
        <v>2005149</v>
      </c>
      <c r="D202" s="35" t="s">
        <v>226</v>
      </c>
      <c r="E202" s="36">
        <v>5</v>
      </c>
      <c r="F202" s="37">
        <v>0</v>
      </c>
      <c r="G202" s="38">
        <f t="shared" si="70"/>
        <v>0</v>
      </c>
      <c r="H202" s="38">
        <v>0.37</v>
      </c>
      <c r="I202" s="39">
        <f t="shared" si="71"/>
        <v>0</v>
      </c>
      <c r="J202" s="38">
        <v>0.31</v>
      </c>
      <c r="K202" s="40">
        <f t="shared" si="72"/>
        <v>0</v>
      </c>
      <c r="L202" s="40">
        <f t="shared" si="73"/>
        <v>0</v>
      </c>
      <c r="M202" s="40"/>
      <c r="N202" s="41">
        <v>0</v>
      </c>
      <c r="O202" s="42">
        <f t="shared" si="74"/>
        <v>5</v>
      </c>
      <c r="P202" s="42">
        <f t="shared" si="75"/>
        <v>6</v>
      </c>
      <c r="Q202" s="33">
        <v>1</v>
      </c>
      <c r="R202" s="33">
        <v>1</v>
      </c>
      <c r="S202" s="43"/>
      <c r="T202" s="31" t="str">
        <f t="shared" si="76"/>
        <v/>
      </c>
    </row>
    <row r="203" spans="1:20" outlineLevel="1">
      <c r="A203" s="32" t="s">
        <v>218</v>
      </c>
      <c r="B203" s="33" t="s">
        <v>32</v>
      </c>
      <c r="C203" s="34">
        <v>2005150</v>
      </c>
      <c r="D203" s="35" t="s">
        <v>227</v>
      </c>
      <c r="E203" s="36">
        <v>7</v>
      </c>
      <c r="F203" s="37">
        <v>0</v>
      </c>
      <c r="G203" s="38">
        <f t="shared" si="70"/>
        <v>0</v>
      </c>
      <c r="H203" s="38">
        <v>0.65</v>
      </c>
      <c r="I203" s="39">
        <f t="shared" si="71"/>
        <v>0</v>
      </c>
      <c r="J203" s="38">
        <v>0.54</v>
      </c>
      <c r="K203" s="40">
        <f t="shared" si="72"/>
        <v>0</v>
      </c>
      <c r="L203" s="40">
        <f t="shared" si="73"/>
        <v>0</v>
      </c>
      <c r="M203" s="40"/>
      <c r="N203" s="41">
        <v>0</v>
      </c>
      <c r="O203" s="42">
        <f t="shared" si="74"/>
        <v>7</v>
      </c>
      <c r="P203" s="42">
        <f t="shared" si="75"/>
        <v>8.4</v>
      </c>
      <c r="Q203" s="33">
        <v>1</v>
      </c>
      <c r="R203" s="33">
        <v>1</v>
      </c>
      <c r="S203" s="43"/>
      <c r="T203" s="31" t="str">
        <f t="shared" si="76"/>
        <v/>
      </c>
    </row>
    <row r="204" spans="1:20" outlineLevel="1">
      <c r="A204" s="32" t="s">
        <v>218</v>
      </c>
      <c r="B204" s="33" t="s">
        <v>32</v>
      </c>
      <c r="C204" s="34">
        <v>2005151</v>
      </c>
      <c r="D204" s="35" t="s">
        <v>228</v>
      </c>
      <c r="E204" s="36">
        <v>7.46</v>
      </c>
      <c r="F204" s="37">
        <v>0</v>
      </c>
      <c r="G204" s="38">
        <f t="shared" si="70"/>
        <v>0</v>
      </c>
      <c r="H204" s="38">
        <v>0.38</v>
      </c>
      <c r="I204" s="39">
        <f t="shared" si="71"/>
        <v>0</v>
      </c>
      <c r="J204" s="38">
        <v>0.32</v>
      </c>
      <c r="K204" s="40">
        <f t="shared" si="72"/>
        <v>0</v>
      </c>
      <c r="L204" s="40">
        <f t="shared" si="73"/>
        <v>0</v>
      </c>
      <c r="M204" s="40"/>
      <c r="N204" s="41">
        <v>0</v>
      </c>
      <c r="O204" s="42">
        <f t="shared" si="74"/>
        <v>7.46</v>
      </c>
      <c r="P204" s="42">
        <f t="shared" si="75"/>
        <v>8.952</v>
      </c>
      <c r="Q204" s="33">
        <v>1</v>
      </c>
      <c r="R204" s="33">
        <v>1</v>
      </c>
      <c r="S204" s="43"/>
      <c r="T204" s="31" t="str">
        <f t="shared" si="76"/>
        <v/>
      </c>
    </row>
    <row r="205" spans="1:20" outlineLevel="1">
      <c r="A205" s="32" t="s">
        <v>218</v>
      </c>
      <c r="B205" s="33" t="s">
        <v>32</v>
      </c>
      <c r="C205" s="34">
        <v>2005152</v>
      </c>
      <c r="D205" s="35" t="s">
        <v>229</v>
      </c>
      <c r="E205" s="36">
        <v>9.3000000000000007</v>
      </c>
      <c r="F205" s="37">
        <v>0</v>
      </c>
      <c r="G205" s="38">
        <f t="shared" si="70"/>
        <v>0</v>
      </c>
      <c r="H205" s="38">
        <v>0.68</v>
      </c>
      <c r="I205" s="39">
        <f t="shared" si="71"/>
        <v>0</v>
      </c>
      <c r="J205" s="38">
        <v>0.56000000000000005</v>
      </c>
      <c r="K205" s="40">
        <f t="shared" si="72"/>
        <v>0</v>
      </c>
      <c r="L205" s="40">
        <f t="shared" si="73"/>
        <v>0</v>
      </c>
      <c r="M205" s="40"/>
      <c r="N205" s="41">
        <v>0</v>
      </c>
      <c r="O205" s="42">
        <f t="shared" si="74"/>
        <v>9.3000000000000007</v>
      </c>
      <c r="P205" s="42">
        <f t="shared" si="75"/>
        <v>11.16</v>
      </c>
      <c r="Q205" s="33">
        <v>1</v>
      </c>
      <c r="R205" s="33">
        <v>1</v>
      </c>
      <c r="S205" s="43"/>
      <c r="T205" s="31" t="str">
        <f t="shared" si="76"/>
        <v/>
      </c>
    </row>
    <row r="206" spans="1:20" outlineLevel="1">
      <c r="A206" s="32" t="s">
        <v>218</v>
      </c>
      <c r="B206" s="33" t="s">
        <v>32</v>
      </c>
      <c r="C206" s="34">
        <v>2005608</v>
      </c>
      <c r="D206" s="35" t="s">
        <v>230</v>
      </c>
      <c r="E206" s="36">
        <v>8.09</v>
      </c>
      <c r="F206" s="37">
        <v>0</v>
      </c>
      <c r="G206" s="38">
        <f t="shared" si="70"/>
        <v>0</v>
      </c>
      <c r="H206" s="38">
        <v>0.27</v>
      </c>
      <c r="I206" s="39">
        <f t="shared" si="71"/>
        <v>0</v>
      </c>
      <c r="J206" s="38">
        <v>0.23</v>
      </c>
      <c r="K206" s="40">
        <f t="shared" si="72"/>
        <v>0</v>
      </c>
      <c r="L206" s="40">
        <f t="shared" si="73"/>
        <v>0</v>
      </c>
      <c r="M206" s="40"/>
      <c r="N206" s="41">
        <v>0</v>
      </c>
      <c r="O206" s="42">
        <f t="shared" si="74"/>
        <v>8.09</v>
      </c>
      <c r="P206" s="42">
        <f t="shared" si="75"/>
        <v>9.7080000000000002</v>
      </c>
      <c r="Q206" s="33">
        <v>1</v>
      </c>
      <c r="R206" s="33">
        <v>1</v>
      </c>
      <c r="S206" s="43"/>
      <c r="T206" s="31" t="str">
        <f t="shared" si="76"/>
        <v/>
      </c>
    </row>
    <row r="207" spans="1:20" outlineLevel="1">
      <c r="A207" s="32" t="s">
        <v>218</v>
      </c>
      <c r="B207" s="33" t="s">
        <v>32</v>
      </c>
      <c r="C207" s="34">
        <v>2005609</v>
      </c>
      <c r="D207" s="35" t="s">
        <v>231</v>
      </c>
      <c r="E207" s="36">
        <v>10.4</v>
      </c>
      <c r="F207" s="37">
        <v>0</v>
      </c>
      <c r="G207" s="38">
        <f t="shared" si="70"/>
        <v>0</v>
      </c>
      <c r="H207" s="38">
        <v>0.46</v>
      </c>
      <c r="I207" s="39">
        <f t="shared" si="71"/>
        <v>0</v>
      </c>
      <c r="J207" s="38">
        <v>0.39</v>
      </c>
      <c r="K207" s="40">
        <f t="shared" si="72"/>
        <v>0</v>
      </c>
      <c r="L207" s="40">
        <f t="shared" si="73"/>
        <v>0</v>
      </c>
      <c r="M207" s="40"/>
      <c r="N207" s="41">
        <v>0</v>
      </c>
      <c r="O207" s="42">
        <f t="shared" si="74"/>
        <v>10.4</v>
      </c>
      <c r="P207" s="42">
        <f t="shared" si="75"/>
        <v>12.48</v>
      </c>
      <c r="Q207" s="33">
        <v>1</v>
      </c>
      <c r="R207" s="33">
        <v>1</v>
      </c>
      <c r="S207" s="43"/>
      <c r="T207" s="31" t="str">
        <f t="shared" si="76"/>
        <v/>
      </c>
    </row>
    <row r="208" spans="1:20" outlineLevel="1">
      <c r="A208" s="32" t="s">
        <v>218</v>
      </c>
      <c r="B208" s="33" t="s">
        <v>32</v>
      </c>
      <c r="C208" s="44">
        <v>2011089</v>
      </c>
      <c r="D208" s="35" t="s">
        <v>232</v>
      </c>
      <c r="E208" s="36">
        <v>8.1</v>
      </c>
      <c r="F208" s="37">
        <v>0</v>
      </c>
      <c r="G208" s="38">
        <f t="shared" si="70"/>
        <v>0</v>
      </c>
      <c r="H208" s="38">
        <v>0.27500000000000002</v>
      </c>
      <c r="I208" s="39">
        <f t="shared" si="71"/>
        <v>0</v>
      </c>
      <c r="J208" s="38">
        <v>0.22600000000000001</v>
      </c>
      <c r="K208" s="40">
        <f t="shared" si="72"/>
        <v>0</v>
      </c>
      <c r="L208" s="40">
        <f t="shared" si="73"/>
        <v>0</v>
      </c>
      <c r="M208" s="40"/>
      <c r="N208" s="41">
        <v>0</v>
      </c>
      <c r="O208" s="42">
        <f t="shared" si="74"/>
        <v>8.1</v>
      </c>
      <c r="P208" s="42">
        <f t="shared" si="75"/>
        <v>9.7199999999999989</v>
      </c>
      <c r="Q208" s="33">
        <v>1</v>
      </c>
      <c r="R208" s="33">
        <v>1</v>
      </c>
      <c r="S208" s="43"/>
      <c r="T208" s="31" t="str">
        <f t="shared" si="76"/>
        <v/>
      </c>
    </row>
    <row r="209" spans="1:20" outlineLevel="1">
      <c r="A209" s="32" t="s">
        <v>218</v>
      </c>
      <c r="B209" s="33" t="s">
        <v>32</v>
      </c>
      <c r="C209" s="44">
        <v>2011090</v>
      </c>
      <c r="D209" s="35" t="s">
        <v>233</v>
      </c>
      <c r="E209" s="36">
        <v>11.2</v>
      </c>
      <c r="F209" s="37">
        <v>0</v>
      </c>
      <c r="G209" s="38">
        <f t="shared" si="70"/>
        <v>0</v>
      </c>
      <c r="H209" s="38">
        <v>0.48299999999999998</v>
      </c>
      <c r="I209" s="39">
        <f t="shared" si="71"/>
        <v>0</v>
      </c>
      <c r="J209" s="38">
        <v>0.38300000000000001</v>
      </c>
      <c r="K209" s="40">
        <f t="shared" si="72"/>
        <v>0</v>
      </c>
      <c r="L209" s="40">
        <f t="shared" si="73"/>
        <v>0</v>
      </c>
      <c r="M209" s="40"/>
      <c r="N209" s="41">
        <v>0</v>
      </c>
      <c r="O209" s="42">
        <f t="shared" si="74"/>
        <v>11.2</v>
      </c>
      <c r="P209" s="42">
        <f t="shared" si="75"/>
        <v>13.44</v>
      </c>
      <c r="Q209" s="33">
        <v>1</v>
      </c>
      <c r="R209" s="33">
        <v>1</v>
      </c>
      <c r="S209" s="43"/>
      <c r="T209" s="31" t="str">
        <f t="shared" si="76"/>
        <v/>
      </c>
    </row>
    <row r="210" spans="1:20" outlineLevel="1">
      <c r="A210" s="32" t="s">
        <v>218</v>
      </c>
      <c r="B210" s="33" t="s">
        <v>32</v>
      </c>
      <c r="C210" s="34">
        <v>2006864</v>
      </c>
      <c r="D210" s="35" t="s">
        <v>234</v>
      </c>
      <c r="E210" s="36">
        <v>619.5</v>
      </c>
      <c r="F210" s="37">
        <v>0</v>
      </c>
      <c r="G210" s="38">
        <f t="shared" si="70"/>
        <v>0</v>
      </c>
      <c r="H210" s="38">
        <v>4</v>
      </c>
      <c r="I210" s="39">
        <f t="shared" si="71"/>
        <v>0</v>
      </c>
      <c r="J210" s="38">
        <v>2.9</v>
      </c>
      <c r="K210" s="40">
        <f t="shared" si="72"/>
        <v>0</v>
      </c>
      <c r="L210" s="40">
        <f t="shared" si="73"/>
        <v>0</v>
      </c>
      <c r="M210" s="40"/>
      <c r="N210" s="41">
        <v>0</v>
      </c>
      <c r="O210" s="42">
        <f t="shared" si="74"/>
        <v>619.5</v>
      </c>
      <c r="P210" s="42">
        <f t="shared" si="75"/>
        <v>743.4</v>
      </c>
      <c r="Q210" s="33">
        <v>1</v>
      </c>
      <c r="R210" s="33">
        <v>1</v>
      </c>
      <c r="S210" s="43"/>
      <c r="T210" s="31" t="str">
        <f t="shared" si="76"/>
        <v/>
      </c>
    </row>
    <row r="211" spans="1:20" outlineLevel="1">
      <c r="A211" s="32" t="s">
        <v>218</v>
      </c>
      <c r="B211" s="33" t="s">
        <v>32</v>
      </c>
      <c r="C211" s="34">
        <v>2006859</v>
      </c>
      <c r="D211" s="35" t="s">
        <v>235</v>
      </c>
      <c r="E211" s="36">
        <v>22.42</v>
      </c>
      <c r="F211" s="37">
        <v>0</v>
      </c>
      <c r="G211" s="38">
        <f t="shared" si="70"/>
        <v>0</v>
      </c>
      <c r="H211" s="38">
        <v>0.16200000000000001</v>
      </c>
      <c r="I211" s="39">
        <f t="shared" si="71"/>
        <v>0</v>
      </c>
      <c r="J211" s="38">
        <v>0.15</v>
      </c>
      <c r="K211" s="40">
        <f t="shared" si="72"/>
        <v>0</v>
      </c>
      <c r="L211" s="40">
        <f t="shared" si="73"/>
        <v>0</v>
      </c>
      <c r="M211" s="40"/>
      <c r="N211" s="41">
        <v>0</v>
      </c>
      <c r="O211" s="42">
        <f t="shared" si="74"/>
        <v>22.42</v>
      </c>
      <c r="P211" s="42">
        <f t="shared" si="75"/>
        <v>26.904</v>
      </c>
      <c r="Q211" s="33">
        <v>1</v>
      </c>
      <c r="R211" s="33">
        <v>1</v>
      </c>
      <c r="S211" s="43"/>
      <c r="T211" s="31" t="str">
        <f t="shared" si="76"/>
        <v/>
      </c>
    </row>
    <row r="212" spans="1:20" outlineLevel="1">
      <c r="A212" s="32" t="s">
        <v>218</v>
      </c>
      <c r="B212" s="33" t="s">
        <v>32</v>
      </c>
      <c r="C212" s="34">
        <v>2006857</v>
      </c>
      <c r="D212" s="35" t="s">
        <v>236</v>
      </c>
      <c r="E212" s="36">
        <v>26.94</v>
      </c>
      <c r="F212" s="37">
        <v>0</v>
      </c>
      <c r="G212" s="38">
        <f t="shared" si="70"/>
        <v>0</v>
      </c>
      <c r="H212" s="38">
        <v>0.28000000000000003</v>
      </c>
      <c r="I212" s="39">
        <f t="shared" si="71"/>
        <v>0</v>
      </c>
      <c r="J212" s="38">
        <v>0.24</v>
      </c>
      <c r="K212" s="40">
        <f t="shared" si="72"/>
        <v>0</v>
      </c>
      <c r="L212" s="40">
        <f t="shared" si="73"/>
        <v>0</v>
      </c>
      <c r="M212" s="40"/>
      <c r="N212" s="41">
        <v>0</v>
      </c>
      <c r="O212" s="42">
        <f t="shared" si="74"/>
        <v>26.94</v>
      </c>
      <c r="P212" s="42">
        <f t="shared" si="75"/>
        <v>32.328000000000003</v>
      </c>
      <c r="Q212" s="33">
        <v>1</v>
      </c>
      <c r="R212" s="33">
        <v>1</v>
      </c>
      <c r="S212" s="43"/>
      <c r="T212" s="31" t="str">
        <f t="shared" si="76"/>
        <v/>
      </c>
    </row>
    <row r="213" spans="1:20" outlineLevel="1">
      <c r="A213" s="32" t="s">
        <v>218</v>
      </c>
      <c r="B213" s="33" t="s">
        <v>32</v>
      </c>
      <c r="C213" s="34">
        <v>2006858</v>
      </c>
      <c r="D213" s="35" t="s">
        <v>237</v>
      </c>
      <c r="E213" s="36">
        <v>18.37</v>
      </c>
      <c r="F213" s="37">
        <v>0</v>
      </c>
      <c r="G213" s="38">
        <f t="shared" si="70"/>
        <v>0</v>
      </c>
      <c r="H213" s="38">
        <v>0.33200000000000002</v>
      </c>
      <c r="I213" s="39">
        <f t="shared" si="71"/>
        <v>0</v>
      </c>
      <c r="J213" s="38">
        <v>0.32</v>
      </c>
      <c r="K213" s="40">
        <f t="shared" si="72"/>
        <v>0</v>
      </c>
      <c r="L213" s="40">
        <f t="shared" si="73"/>
        <v>0</v>
      </c>
      <c r="M213" s="40"/>
      <c r="N213" s="41">
        <v>0</v>
      </c>
      <c r="O213" s="42">
        <f t="shared" si="74"/>
        <v>18.37</v>
      </c>
      <c r="P213" s="42">
        <f t="shared" si="75"/>
        <v>22.044</v>
      </c>
      <c r="Q213" s="33">
        <v>1</v>
      </c>
      <c r="R213" s="33">
        <v>1</v>
      </c>
      <c r="S213" s="43"/>
      <c r="T213" s="31" t="str">
        <f t="shared" si="76"/>
        <v/>
      </c>
    </row>
    <row r="214" spans="1:20" outlineLevel="1">
      <c r="A214" s="32" t="s">
        <v>218</v>
      </c>
      <c r="B214" s="33" t="s">
        <v>32</v>
      </c>
      <c r="C214" s="34">
        <v>2002956</v>
      </c>
      <c r="D214" s="35" t="s">
        <v>238</v>
      </c>
      <c r="E214" s="36">
        <v>2940</v>
      </c>
      <c r="F214" s="37">
        <v>0</v>
      </c>
      <c r="G214" s="38">
        <f t="shared" si="70"/>
        <v>0</v>
      </c>
      <c r="H214" s="38">
        <v>2.4</v>
      </c>
      <c r="I214" s="39">
        <f t="shared" si="71"/>
        <v>0</v>
      </c>
      <c r="J214" s="38">
        <v>2.2000000000000002</v>
      </c>
      <c r="K214" s="40">
        <f t="shared" si="72"/>
        <v>0</v>
      </c>
      <c r="L214" s="40">
        <f t="shared" si="73"/>
        <v>0</v>
      </c>
      <c r="M214" s="40"/>
      <c r="N214" s="41">
        <v>0</v>
      </c>
      <c r="O214" s="42">
        <f t="shared" si="74"/>
        <v>2940</v>
      </c>
      <c r="P214" s="42">
        <f t="shared" si="75"/>
        <v>3528</v>
      </c>
      <c r="Q214" s="33">
        <v>1</v>
      </c>
      <c r="R214" s="33">
        <v>1</v>
      </c>
      <c r="S214" s="43"/>
      <c r="T214" s="31" t="str">
        <f t="shared" si="76"/>
        <v/>
      </c>
    </row>
    <row r="215" spans="1:20" ht="22.5" outlineLevel="1">
      <c r="A215" s="32" t="s">
        <v>218</v>
      </c>
      <c r="B215" s="33" t="s">
        <v>163</v>
      </c>
      <c r="C215" s="34">
        <v>2009110</v>
      </c>
      <c r="D215" s="35" t="s">
        <v>239</v>
      </c>
      <c r="E215" s="36">
        <v>5.83</v>
      </c>
      <c r="F215" s="37">
        <v>0</v>
      </c>
      <c r="G215" s="38">
        <f t="shared" si="70"/>
        <v>0</v>
      </c>
      <c r="H215" s="38">
        <v>0.15</v>
      </c>
      <c r="I215" s="39">
        <f t="shared" si="71"/>
        <v>0</v>
      </c>
      <c r="J215" s="38">
        <v>0.13</v>
      </c>
      <c r="K215" s="40">
        <f t="shared" si="72"/>
        <v>0</v>
      </c>
      <c r="L215" s="40">
        <f t="shared" si="73"/>
        <v>0</v>
      </c>
      <c r="M215" s="40"/>
      <c r="N215" s="41">
        <v>0</v>
      </c>
      <c r="O215" s="42">
        <f t="shared" si="74"/>
        <v>5.83</v>
      </c>
      <c r="P215" s="42">
        <f t="shared" si="75"/>
        <v>6.9959999999999996</v>
      </c>
      <c r="Q215" s="33">
        <v>1</v>
      </c>
      <c r="R215" s="33">
        <v>1</v>
      </c>
      <c r="S215" s="43"/>
      <c r="T215" s="31" t="str">
        <f t="shared" si="76"/>
        <v/>
      </c>
    </row>
    <row r="216" spans="1:20" outlineLevel="1">
      <c r="A216" s="32" t="s">
        <v>218</v>
      </c>
      <c r="B216" s="33" t="s">
        <v>32</v>
      </c>
      <c r="C216" s="34">
        <v>2006856</v>
      </c>
      <c r="D216" s="35" t="s">
        <v>240</v>
      </c>
      <c r="E216" s="36">
        <v>38.549999999999997</v>
      </c>
      <c r="F216" s="37">
        <v>0</v>
      </c>
      <c r="G216" s="38">
        <f t="shared" si="70"/>
        <v>0</v>
      </c>
      <c r="H216" s="38">
        <v>0.153</v>
      </c>
      <c r="I216" s="39">
        <f t="shared" si="71"/>
        <v>0</v>
      </c>
      <c r="J216" s="38">
        <v>0.14000000000000001</v>
      </c>
      <c r="K216" s="40">
        <f t="shared" si="72"/>
        <v>0</v>
      </c>
      <c r="L216" s="40">
        <f t="shared" si="73"/>
        <v>0</v>
      </c>
      <c r="M216" s="40"/>
      <c r="N216" s="41">
        <v>0</v>
      </c>
      <c r="O216" s="42">
        <f t="shared" si="74"/>
        <v>38.549999999999997</v>
      </c>
      <c r="P216" s="42">
        <f t="shared" si="75"/>
        <v>46.26</v>
      </c>
      <c r="Q216" s="33">
        <v>1</v>
      </c>
      <c r="R216" s="33">
        <v>1</v>
      </c>
      <c r="S216" s="43"/>
      <c r="T216" s="31" t="str">
        <f t="shared" si="76"/>
        <v/>
      </c>
    </row>
    <row r="217" spans="1:20" outlineLevel="1">
      <c r="A217" s="32" t="s">
        <v>218</v>
      </c>
      <c r="B217" s="33" t="s">
        <v>32</v>
      </c>
      <c r="C217" s="34">
        <v>2009725</v>
      </c>
      <c r="D217" s="35" t="s">
        <v>241</v>
      </c>
      <c r="E217" s="36">
        <v>500</v>
      </c>
      <c r="F217" s="37">
        <v>0</v>
      </c>
      <c r="G217" s="38">
        <f t="shared" si="70"/>
        <v>0</v>
      </c>
      <c r="H217" s="38">
        <v>11.5</v>
      </c>
      <c r="I217" s="39">
        <f t="shared" si="71"/>
        <v>0</v>
      </c>
      <c r="J217" s="38">
        <v>11</v>
      </c>
      <c r="K217" s="40">
        <f t="shared" si="72"/>
        <v>0</v>
      </c>
      <c r="L217" s="40">
        <f t="shared" si="73"/>
        <v>0</v>
      </c>
      <c r="M217" s="40"/>
      <c r="N217" s="41">
        <v>0</v>
      </c>
      <c r="O217" s="42">
        <f t="shared" si="74"/>
        <v>500</v>
      </c>
      <c r="P217" s="42">
        <f t="shared" si="75"/>
        <v>600</v>
      </c>
      <c r="Q217" s="33">
        <v>1</v>
      </c>
      <c r="R217" s="33">
        <v>1</v>
      </c>
      <c r="S217" s="43"/>
      <c r="T217" s="31" t="str">
        <f t="shared" si="76"/>
        <v/>
      </c>
    </row>
    <row r="218" spans="1:20" ht="22.5" outlineLevel="1">
      <c r="A218" s="32" t="s">
        <v>218</v>
      </c>
      <c r="B218" s="33" t="s">
        <v>163</v>
      </c>
      <c r="C218" s="34">
        <v>2012152</v>
      </c>
      <c r="D218" s="35" t="s">
        <v>242</v>
      </c>
      <c r="E218" s="36">
        <v>4.3099999999999996</v>
      </c>
      <c r="F218" s="37">
        <v>0</v>
      </c>
      <c r="G218" s="38">
        <f t="shared" si="70"/>
        <v>0</v>
      </c>
      <c r="H218" s="38">
        <v>0.02</v>
      </c>
      <c r="I218" s="39">
        <f t="shared" si="71"/>
        <v>0</v>
      </c>
      <c r="J218" s="38">
        <v>1.9E-2</v>
      </c>
      <c r="K218" s="40">
        <f t="shared" si="72"/>
        <v>0</v>
      </c>
      <c r="L218" s="40">
        <f t="shared" si="73"/>
        <v>0</v>
      </c>
      <c r="M218" s="40"/>
      <c r="N218" s="41">
        <v>0</v>
      </c>
      <c r="O218" s="42">
        <f t="shared" si="74"/>
        <v>4.3099999999999996</v>
      </c>
      <c r="P218" s="42">
        <f t="shared" si="75"/>
        <v>5.1719999999999997</v>
      </c>
      <c r="Q218" s="33">
        <v>1</v>
      </c>
      <c r="R218" s="33">
        <v>1</v>
      </c>
      <c r="S218" s="43"/>
      <c r="T218" s="31" t="str">
        <f t="shared" si="76"/>
        <v/>
      </c>
    </row>
    <row r="219" spans="1:20" outlineLevel="1">
      <c r="A219" s="32" t="s">
        <v>218</v>
      </c>
      <c r="B219" s="33" t="s">
        <v>163</v>
      </c>
      <c r="C219" s="34">
        <v>2009245</v>
      </c>
      <c r="D219" s="35" t="s">
        <v>243</v>
      </c>
      <c r="E219" s="36">
        <v>143</v>
      </c>
      <c r="F219" s="37">
        <v>0</v>
      </c>
      <c r="G219" s="38">
        <f t="shared" si="70"/>
        <v>0</v>
      </c>
      <c r="H219" s="38">
        <v>24.5</v>
      </c>
      <c r="I219" s="39">
        <f t="shared" si="71"/>
        <v>0</v>
      </c>
      <c r="J219" s="38">
        <v>24</v>
      </c>
      <c r="K219" s="40">
        <f t="shared" si="72"/>
        <v>0</v>
      </c>
      <c r="L219" s="40">
        <f t="shared" si="73"/>
        <v>0</v>
      </c>
      <c r="M219" s="40"/>
      <c r="N219" s="41">
        <v>0</v>
      </c>
      <c r="O219" s="42">
        <f t="shared" si="74"/>
        <v>143</v>
      </c>
      <c r="P219" s="42">
        <f t="shared" si="75"/>
        <v>171.6</v>
      </c>
      <c r="Q219" s="33">
        <v>1</v>
      </c>
      <c r="R219" s="33">
        <v>1</v>
      </c>
      <c r="S219" s="43"/>
      <c r="T219" s="31" t="str">
        <f t="shared" si="76"/>
        <v/>
      </c>
    </row>
    <row r="220" spans="1:20" outlineLevel="1">
      <c r="A220" s="32" t="s">
        <v>218</v>
      </c>
      <c r="B220" s="33" t="s">
        <v>163</v>
      </c>
      <c r="C220" s="34">
        <v>2005698</v>
      </c>
      <c r="D220" s="35" t="s">
        <v>244</v>
      </c>
      <c r="E220" s="36">
        <v>45</v>
      </c>
      <c r="F220" s="37">
        <v>0</v>
      </c>
      <c r="G220" s="38">
        <f t="shared" si="70"/>
        <v>0</v>
      </c>
      <c r="H220" s="38">
        <v>0.4</v>
      </c>
      <c r="I220" s="39">
        <f t="shared" si="71"/>
        <v>0</v>
      </c>
      <c r="J220" s="38">
        <v>0.36</v>
      </c>
      <c r="K220" s="40">
        <f t="shared" si="72"/>
        <v>0</v>
      </c>
      <c r="L220" s="40">
        <f t="shared" si="73"/>
        <v>0</v>
      </c>
      <c r="M220" s="40"/>
      <c r="N220" s="41">
        <v>0</v>
      </c>
      <c r="O220" s="42">
        <f t="shared" si="74"/>
        <v>45</v>
      </c>
      <c r="P220" s="42">
        <f t="shared" si="75"/>
        <v>54</v>
      </c>
      <c r="Q220" s="33">
        <v>1</v>
      </c>
      <c r="R220" s="33">
        <v>1</v>
      </c>
      <c r="S220" s="43"/>
      <c r="T220" s="31" t="str">
        <f t="shared" si="76"/>
        <v/>
      </c>
    </row>
    <row r="221" spans="1:20" outlineLevel="1">
      <c r="A221" s="32" t="s">
        <v>218</v>
      </c>
      <c r="B221" s="33" t="s">
        <v>245</v>
      </c>
      <c r="C221" s="34">
        <v>2001461</v>
      </c>
      <c r="D221" s="35" t="s">
        <v>246</v>
      </c>
      <c r="E221" s="36">
        <v>450</v>
      </c>
      <c r="F221" s="37">
        <v>0</v>
      </c>
      <c r="G221" s="38">
        <f t="shared" si="70"/>
        <v>0</v>
      </c>
      <c r="H221" s="38">
        <v>10</v>
      </c>
      <c r="I221" s="39">
        <f t="shared" si="71"/>
        <v>0</v>
      </c>
      <c r="J221" s="38">
        <v>9.5</v>
      </c>
      <c r="K221" s="40">
        <f t="shared" si="72"/>
        <v>0</v>
      </c>
      <c r="L221" s="40">
        <f t="shared" si="73"/>
        <v>0</v>
      </c>
      <c r="M221" s="40"/>
      <c r="N221" s="41">
        <v>0</v>
      </c>
      <c r="O221" s="42">
        <f t="shared" si="74"/>
        <v>450</v>
      </c>
      <c r="P221" s="42">
        <f t="shared" si="75"/>
        <v>540</v>
      </c>
      <c r="Q221" s="33">
        <v>1</v>
      </c>
      <c r="R221" s="33">
        <v>1</v>
      </c>
      <c r="S221" s="43"/>
      <c r="T221" s="31" t="str">
        <f t="shared" si="76"/>
        <v/>
      </c>
    </row>
    <row r="222" spans="1:20" outlineLevel="1">
      <c r="A222" s="32" t="s">
        <v>218</v>
      </c>
      <c r="B222" s="33" t="s">
        <v>32</v>
      </c>
      <c r="C222" s="34">
        <v>2007989</v>
      </c>
      <c r="D222" s="35" t="s">
        <v>247</v>
      </c>
      <c r="E222" s="36">
        <v>900</v>
      </c>
      <c r="F222" s="37">
        <v>0</v>
      </c>
      <c r="G222" s="38">
        <f t="shared" si="70"/>
        <v>0</v>
      </c>
      <c r="H222" s="38">
        <v>12</v>
      </c>
      <c r="I222" s="39">
        <f t="shared" si="71"/>
        <v>0</v>
      </c>
      <c r="J222" s="38">
        <v>11.9</v>
      </c>
      <c r="K222" s="40">
        <f t="shared" si="72"/>
        <v>0</v>
      </c>
      <c r="L222" s="40">
        <f t="shared" si="73"/>
        <v>0</v>
      </c>
      <c r="M222" s="40"/>
      <c r="N222" s="41">
        <v>0</v>
      </c>
      <c r="O222" s="42">
        <f t="shared" si="74"/>
        <v>900</v>
      </c>
      <c r="P222" s="42">
        <f t="shared" si="75"/>
        <v>1080</v>
      </c>
      <c r="Q222" s="33">
        <v>1</v>
      </c>
      <c r="R222" s="33">
        <v>1</v>
      </c>
      <c r="S222" s="43"/>
      <c r="T222" s="31" t="str">
        <f t="shared" si="76"/>
        <v/>
      </c>
    </row>
    <row r="223" spans="1:20" outlineLevel="1">
      <c r="A223" s="32" t="s">
        <v>218</v>
      </c>
      <c r="B223" s="33" t="s">
        <v>32</v>
      </c>
      <c r="C223" s="34">
        <v>2007984</v>
      </c>
      <c r="D223" s="35" t="s">
        <v>248</v>
      </c>
      <c r="E223" s="36">
        <v>90</v>
      </c>
      <c r="F223" s="37">
        <v>0</v>
      </c>
      <c r="G223" s="38">
        <f t="shared" si="70"/>
        <v>0</v>
      </c>
      <c r="H223" s="38">
        <v>8</v>
      </c>
      <c r="I223" s="39">
        <f t="shared" si="71"/>
        <v>0</v>
      </c>
      <c r="J223" s="38">
        <v>7.7</v>
      </c>
      <c r="K223" s="40">
        <f t="shared" si="72"/>
        <v>0</v>
      </c>
      <c r="L223" s="40">
        <f t="shared" si="73"/>
        <v>0</v>
      </c>
      <c r="M223" s="40"/>
      <c r="N223" s="41">
        <v>0</v>
      </c>
      <c r="O223" s="42">
        <f t="shared" si="74"/>
        <v>90</v>
      </c>
      <c r="P223" s="42">
        <f t="shared" si="75"/>
        <v>108</v>
      </c>
      <c r="Q223" s="33">
        <v>1</v>
      </c>
      <c r="R223" s="33">
        <v>1</v>
      </c>
      <c r="S223" s="43"/>
      <c r="T223" s="31" t="str">
        <f t="shared" si="76"/>
        <v/>
      </c>
    </row>
    <row r="224" spans="1:20" outlineLevel="1">
      <c r="A224" s="32" t="s">
        <v>218</v>
      </c>
      <c r="B224" s="33" t="s">
        <v>32</v>
      </c>
      <c r="C224" s="34">
        <v>2007986</v>
      </c>
      <c r="D224" s="35" t="s">
        <v>249</v>
      </c>
      <c r="E224" s="36">
        <v>90</v>
      </c>
      <c r="F224" s="37">
        <v>0</v>
      </c>
      <c r="G224" s="38">
        <f t="shared" si="70"/>
        <v>0</v>
      </c>
      <c r="H224" s="38">
        <v>8</v>
      </c>
      <c r="I224" s="39">
        <f t="shared" si="71"/>
        <v>0</v>
      </c>
      <c r="J224" s="38">
        <v>7.7</v>
      </c>
      <c r="K224" s="40">
        <f t="shared" si="72"/>
        <v>0</v>
      </c>
      <c r="L224" s="40">
        <f t="shared" si="73"/>
        <v>0</v>
      </c>
      <c r="M224" s="40"/>
      <c r="N224" s="41">
        <v>0</v>
      </c>
      <c r="O224" s="42">
        <f t="shared" si="74"/>
        <v>90</v>
      </c>
      <c r="P224" s="42">
        <f t="shared" si="75"/>
        <v>108</v>
      </c>
      <c r="Q224" s="33">
        <v>1</v>
      </c>
      <c r="R224" s="33">
        <v>1</v>
      </c>
      <c r="S224" s="43"/>
      <c r="T224" s="31" t="str">
        <f t="shared" si="76"/>
        <v/>
      </c>
    </row>
    <row r="225" spans="1:20" outlineLevel="1">
      <c r="A225" s="32" t="s">
        <v>218</v>
      </c>
      <c r="B225" s="33" t="s">
        <v>32</v>
      </c>
      <c r="C225" s="34">
        <v>2004240</v>
      </c>
      <c r="D225" s="35" t="s">
        <v>250</v>
      </c>
      <c r="E225" s="36">
        <v>27</v>
      </c>
      <c r="F225" s="37">
        <v>0</v>
      </c>
      <c r="G225" s="38">
        <f t="shared" si="70"/>
        <v>0</v>
      </c>
      <c r="H225" s="38">
        <v>0.3</v>
      </c>
      <c r="I225" s="39">
        <f t="shared" si="71"/>
        <v>0</v>
      </c>
      <c r="J225" s="38">
        <v>0.25</v>
      </c>
      <c r="K225" s="40">
        <f t="shared" si="72"/>
        <v>0</v>
      </c>
      <c r="L225" s="40">
        <f t="shared" si="73"/>
        <v>0</v>
      </c>
      <c r="M225" s="40"/>
      <c r="N225" s="41">
        <v>0</v>
      </c>
      <c r="O225" s="42">
        <f t="shared" si="74"/>
        <v>27</v>
      </c>
      <c r="P225" s="42">
        <f t="shared" si="75"/>
        <v>32.4</v>
      </c>
      <c r="Q225" s="33">
        <v>1</v>
      </c>
      <c r="R225" s="33">
        <v>1</v>
      </c>
      <c r="S225" s="43"/>
      <c r="T225" s="31" t="str">
        <f t="shared" si="76"/>
        <v/>
      </c>
    </row>
    <row r="226" spans="1:20" outlineLevel="1">
      <c r="A226" s="32" t="s">
        <v>218</v>
      </c>
      <c r="B226" s="33" t="s">
        <v>32</v>
      </c>
      <c r="C226" s="34">
        <v>2006115</v>
      </c>
      <c r="D226" s="35" t="s">
        <v>251</v>
      </c>
      <c r="E226" s="36">
        <v>17</v>
      </c>
      <c r="F226" s="37">
        <v>0</v>
      </c>
      <c r="G226" s="38">
        <f t="shared" si="70"/>
        <v>0</v>
      </c>
      <c r="H226" s="38">
        <v>0.31</v>
      </c>
      <c r="I226" s="39">
        <f t="shared" si="71"/>
        <v>0</v>
      </c>
      <c r="J226" s="38">
        <v>0.3</v>
      </c>
      <c r="K226" s="40">
        <f t="shared" si="72"/>
        <v>0</v>
      </c>
      <c r="L226" s="40">
        <f t="shared" si="73"/>
        <v>0</v>
      </c>
      <c r="M226" s="40"/>
      <c r="N226" s="41">
        <v>0</v>
      </c>
      <c r="O226" s="42">
        <f t="shared" si="74"/>
        <v>17</v>
      </c>
      <c r="P226" s="42">
        <f t="shared" si="75"/>
        <v>20.399999999999999</v>
      </c>
      <c r="Q226" s="33">
        <v>1</v>
      </c>
      <c r="R226" s="33">
        <v>1</v>
      </c>
      <c r="S226" s="43"/>
      <c r="T226" s="31" t="str">
        <f t="shared" si="76"/>
        <v/>
      </c>
    </row>
    <row r="227" spans="1:20">
      <c r="A227" s="26"/>
      <c r="B227" s="46"/>
      <c r="C227" s="47"/>
      <c r="D227" s="48" t="s">
        <v>252</v>
      </c>
      <c r="E227" s="47"/>
      <c r="F227" s="49"/>
      <c r="G227" s="49"/>
      <c r="H227" s="49"/>
      <c r="I227" s="49"/>
      <c r="J227" s="49"/>
      <c r="K227" s="49"/>
      <c r="L227" s="49"/>
      <c r="M227" s="49"/>
      <c r="N227" s="49"/>
      <c r="O227" s="50"/>
      <c r="P227" s="50"/>
      <c r="Q227" s="49"/>
      <c r="R227" s="49"/>
      <c r="S227" s="51"/>
      <c r="T227" s="31"/>
    </row>
    <row r="228" spans="1:20" outlineLevel="1">
      <c r="A228" s="32" t="s">
        <v>218</v>
      </c>
      <c r="B228" s="33" t="s">
        <v>32</v>
      </c>
      <c r="C228" s="34">
        <v>2006023</v>
      </c>
      <c r="D228" s="35" t="s">
        <v>253</v>
      </c>
      <c r="E228" s="36">
        <v>5.62</v>
      </c>
      <c r="F228" s="37">
        <v>0</v>
      </c>
      <c r="G228" s="38">
        <f t="shared" ref="G228:G248" si="77">+F228*S228</f>
        <v>0</v>
      </c>
      <c r="H228" s="38">
        <v>6.6000000000000003E-2</v>
      </c>
      <c r="I228" s="39">
        <f t="shared" ref="I228:I248" si="78">+H228*S228</f>
        <v>0</v>
      </c>
      <c r="J228" s="38">
        <v>6.5000000000000002E-2</v>
      </c>
      <c r="K228" s="40">
        <f t="shared" ref="K228:K248" si="79">+J228*S228</f>
        <v>0</v>
      </c>
      <c r="L228" s="40">
        <f t="shared" ref="L228:L248" si="80">+O228*S228</f>
        <v>0</v>
      </c>
      <c r="M228" s="40"/>
      <c r="N228" s="41">
        <v>0</v>
      </c>
      <c r="O228" s="42">
        <f t="shared" ref="O228:O248" si="81">E228*(1-N228)</f>
        <v>5.62</v>
      </c>
      <c r="P228" s="42">
        <f t="shared" ref="P228:P248" si="82">O228*1.2</f>
        <v>6.7439999999999998</v>
      </c>
      <c r="Q228" s="33">
        <v>1</v>
      </c>
      <c r="R228" s="33">
        <v>1</v>
      </c>
      <c r="S228" s="43"/>
      <c r="T228" s="31" t="str">
        <f t="shared" ref="T228:T248" si="83">IFERROR(IF(S228/R228-TRUNC(S228/R228)&gt;0,"&lt;&lt;&lt; ВНИМАНИЕ! Количество должно быть кратно " &amp;R228&amp;"!",""),"")</f>
        <v/>
      </c>
    </row>
    <row r="229" spans="1:20" outlineLevel="1">
      <c r="A229" s="32" t="s">
        <v>218</v>
      </c>
      <c r="B229" s="33" t="s">
        <v>32</v>
      </c>
      <c r="C229" s="34">
        <v>2006025</v>
      </c>
      <c r="D229" s="35" t="s">
        <v>254</v>
      </c>
      <c r="E229" s="36">
        <v>5.62</v>
      </c>
      <c r="F229" s="37">
        <v>0</v>
      </c>
      <c r="G229" s="38">
        <f t="shared" si="77"/>
        <v>0</v>
      </c>
      <c r="H229" s="38">
        <v>6.6000000000000003E-2</v>
      </c>
      <c r="I229" s="39">
        <f t="shared" si="78"/>
        <v>0</v>
      </c>
      <c r="J229" s="38">
        <v>6.5000000000000002E-2</v>
      </c>
      <c r="K229" s="40">
        <f t="shared" si="79"/>
        <v>0</v>
      </c>
      <c r="L229" s="40">
        <f t="shared" si="80"/>
        <v>0</v>
      </c>
      <c r="M229" s="40"/>
      <c r="N229" s="41">
        <v>0</v>
      </c>
      <c r="O229" s="42">
        <f t="shared" si="81"/>
        <v>5.62</v>
      </c>
      <c r="P229" s="42">
        <f t="shared" si="82"/>
        <v>6.7439999999999998</v>
      </c>
      <c r="Q229" s="33">
        <v>1</v>
      </c>
      <c r="R229" s="33">
        <v>1</v>
      </c>
      <c r="S229" s="43"/>
      <c r="T229" s="31" t="str">
        <f t="shared" si="83"/>
        <v/>
      </c>
    </row>
    <row r="230" spans="1:20" outlineLevel="1">
      <c r="A230" s="32" t="s">
        <v>218</v>
      </c>
      <c r="B230" s="33" t="s">
        <v>32</v>
      </c>
      <c r="C230" s="34">
        <v>2006026</v>
      </c>
      <c r="D230" s="35" t="s">
        <v>255</v>
      </c>
      <c r="E230" s="36">
        <v>5.62</v>
      </c>
      <c r="F230" s="37">
        <v>0</v>
      </c>
      <c r="G230" s="38">
        <f t="shared" si="77"/>
        <v>0</v>
      </c>
      <c r="H230" s="38">
        <v>6.6000000000000003E-2</v>
      </c>
      <c r="I230" s="39">
        <f t="shared" si="78"/>
        <v>0</v>
      </c>
      <c r="J230" s="38">
        <v>6.5000000000000002E-2</v>
      </c>
      <c r="K230" s="40">
        <f t="shared" si="79"/>
        <v>0</v>
      </c>
      <c r="L230" s="40">
        <f t="shared" si="80"/>
        <v>0</v>
      </c>
      <c r="M230" s="40"/>
      <c r="N230" s="41">
        <v>0</v>
      </c>
      <c r="O230" s="42">
        <f t="shared" si="81"/>
        <v>5.62</v>
      </c>
      <c r="P230" s="42">
        <f t="shared" si="82"/>
        <v>6.7439999999999998</v>
      </c>
      <c r="Q230" s="33">
        <v>1</v>
      </c>
      <c r="R230" s="33">
        <v>1</v>
      </c>
      <c r="S230" s="43"/>
      <c r="T230" s="31" t="str">
        <f t="shared" si="83"/>
        <v/>
      </c>
    </row>
    <row r="231" spans="1:20" outlineLevel="1">
      <c r="A231" s="32" t="s">
        <v>218</v>
      </c>
      <c r="B231" s="33" t="s">
        <v>32</v>
      </c>
      <c r="C231" s="34">
        <v>2006024</v>
      </c>
      <c r="D231" s="35" t="s">
        <v>256</v>
      </c>
      <c r="E231" s="36">
        <v>5.62</v>
      </c>
      <c r="F231" s="37">
        <v>0</v>
      </c>
      <c r="G231" s="38">
        <f t="shared" si="77"/>
        <v>0</v>
      </c>
      <c r="H231" s="38">
        <v>6.6000000000000003E-2</v>
      </c>
      <c r="I231" s="39">
        <f t="shared" si="78"/>
        <v>0</v>
      </c>
      <c r="J231" s="38">
        <v>6.5000000000000002E-2</v>
      </c>
      <c r="K231" s="40">
        <f t="shared" si="79"/>
        <v>0</v>
      </c>
      <c r="L231" s="40">
        <f t="shared" si="80"/>
        <v>0</v>
      </c>
      <c r="M231" s="40"/>
      <c r="N231" s="41">
        <v>0</v>
      </c>
      <c r="O231" s="42">
        <f t="shared" si="81"/>
        <v>5.62</v>
      </c>
      <c r="P231" s="42">
        <f t="shared" si="82"/>
        <v>6.7439999999999998</v>
      </c>
      <c r="Q231" s="33">
        <v>1</v>
      </c>
      <c r="R231" s="33">
        <v>1</v>
      </c>
      <c r="S231" s="43"/>
      <c r="T231" s="31" t="str">
        <f t="shared" si="83"/>
        <v/>
      </c>
    </row>
    <row r="232" spans="1:20" outlineLevel="1">
      <c r="A232" s="32" t="s">
        <v>218</v>
      </c>
      <c r="B232" s="33" t="s">
        <v>32</v>
      </c>
      <c r="C232" s="34">
        <v>220445</v>
      </c>
      <c r="D232" s="35" t="s">
        <v>257</v>
      </c>
      <c r="E232" s="36">
        <v>13.35</v>
      </c>
      <c r="F232" s="37">
        <v>0</v>
      </c>
      <c r="G232" s="38">
        <f t="shared" si="77"/>
        <v>0</v>
      </c>
      <c r="H232" s="38">
        <v>1.5640000000000001</v>
      </c>
      <c r="I232" s="39">
        <f t="shared" si="78"/>
        <v>0</v>
      </c>
      <c r="J232" s="38">
        <v>1.4530000000000001</v>
      </c>
      <c r="K232" s="40">
        <f t="shared" si="79"/>
        <v>0</v>
      </c>
      <c r="L232" s="40">
        <f t="shared" si="80"/>
        <v>0</v>
      </c>
      <c r="M232" s="40"/>
      <c r="N232" s="41">
        <v>0</v>
      </c>
      <c r="O232" s="42">
        <f t="shared" si="81"/>
        <v>13.35</v>
      </c>
      <c r="P232" s="42">
        <f t="shared" si="82"/>
        <v>16.02</v>
      </c>
      <c r="Q232" s="33">
        <v>1</v>
      </c>
      <c r="R232" s="33">
        <v>1</v>
      </c>
      <c r="S232" s="43"/>
      <c r="T232" s="31" t="str">
        <f t="shared" si="83"/>
        <v/>
      </c>
    </row>
    <row r="233" spans="1:20" outlineLevel="1">
      <c r="A233" s="32" t="s">
        <v>218</v>
      </c>
      <c r="B233" s="33" t="s">
        <v>32</v>
      </c>
      <c r="C233" s="34">
        <v>242470</v>
      </c>
      <c r="D233" s="35" t="s">
        <v>258</v>
      </c>
      <c r="E233" s="36">
        <v>4</v>
      </c>
      <c r="F233" s="37">
        <v>0</v>
      </c>
      <c r="G233" s="38">
        <f t="shared" si="77"/>
        <v>0</v>
      </c>
      <c r="H233" s="38">
        <v>1</v>
      </c>
      <c r="I233" s="39">
        <f t="shared" si="78"/>
        <v>0</v>
      </c>
      <c r="J233" s="38">
        <v>0.9</v>
      </c>
      <c r="K233" s="40">
        <f t="shared" si="79"/>
        <v>0</v>
      </c>
      <c r="L233" s="40">
        <f t="shared" si="80"/>
        <v>0</v>
      </c>
      <c r="M233" s="40"/>
      <c r="N233" s="41">
        <v>0</v>
      </c>
      <c r="O233" s="42">
        <f t="shared" si="81"/>
        <v>4</v>
      </c>
      <c r="P233" s="42">
        <f t="shared" si="82"/>
        <v>4.8</v>
      </c>
      <c r="Q233" s="33">
        <v>1</v>
      </c>
      <c r="R233" s="33">
        <v>1</v>
      </c>
      <c r="S233" s="43"/>
      <c r="T233" s="31" t="str">
        <f t="shared" si="83"/>
        <v/>
      </c>
    </row>
    <row r="234" spans="1:20" outlineLevel="1">
      <c r="A234" s="32" t="s">
        <v>218</v>
      </c>
      <c r="B234" s="33" t="s">
        <v>32</v>
      </c>
      <c r="C234" s="34">
        <v>242330</v>
      </c>
      <c r="D234" s="35" t="s">
        <v>259</v>
      </c>
      <c r="E234" s="36">
        <v>30</v>
      </c>
      <c r="F234" s="37">
        <v>0</v>
      </c>
      <c r="G234" s="38">
        <f t="shared" si="77"/>
        <v>0</v>
      </c>
      <c r="H234" s="38">
        <v>1.6</v>
      </c>
      <c r="I234" s="39">
        <f t="shared" si="78"/>
        <v>0</v>
      </c>
      <c r="J234" s="38">
        <v>1.5</v>
      </c>
      <c r="K234" s="40">
        <f t="shared" si="79"/>
        <v>0</v>
      </c>
      <c r="L234" s="40">
        <f t="shared" si="80"/>
        <v>0</v>
      </c>
      <c r="M234" s="40"/>
      <c r="N234" s="41">
        <v>0</v>
      </c>
      <c r="O234" s="42">
        <f t="shared" si="81"/>
        <v>30</v>
      </c>
      <c r="P234" s="42">
        <f t="shared" si="82"/>
        <v>36</v>
      </c>
      <c r="Q234" s="33">
        <v>1</v>
      </c>
      <c r="R234" s="33">
        <v>1</v>
      </c>
      <c r="S234" s="43"/>
      <c r="T234" s="31" t="str">
        <f t="shared" si="83"/>
        <v/>
      </c>
    </row>
    <row r="235" spans="1:20" outlineLevel="1">
      <c r="A235" s="32" t="s">
        <v>218</v>
      </c>
      <c r="B235" s="33" t="s">
        <v>32</v>
      </c>
      <c r="C235" s="34">
        <v>225743</v>
      </c>
      <c r="D235" s="35" t="s">
        <v>260</v>
      </c>
      <c r="E235" s="36">
        <v>15</v>
      </c>
      <c r="F235" s="37">
        <v>0</v>
      </c>
      <c r="G235" s="38">
        <f t="shared" si="77"/>
        <v>0</v>
      </c>
      <c r="H235" s="38">
        <v>0.5</v>
      </c>
      <c r="I235" s="39">
        <f t="shared" si="78"/>
        <v>0</v>
      </c>
      <c r="J235" s="38">
        <v>0.4</v>
      </c>
      <c r="K235" s="40">
        <f t="shared" si="79"/>
        <v>0</v>
      </c>
      <c r="L235" s="40">
        <f t="shared" si="80"/>
        <v>0</v>
      </c>
      <c r="M235" s="40"/>
      <c r="N235" s="41">
        <v>0</v>
      </c>
      <c r="O235" s="42">
        <f t="shared" si="81"/>
        <v>15</v>
      </c>
      <c r="P235" s="42">
        <f t="shared" si="82"/>
        <v>18</v>
      </c>
      <c r="Q235" s="33">
        <v>1</v>
      </c>
      <c r="R235" s="33">
        <v>1</v>
      </c>
      <c r="S235" s="43"/>
      <c r="T235" s="31" t="str">
        <f t="shared" si="83"/>
        <v/>
      </c>
    </row>
    <row r="236" spans="1:20" outlineLevel="1">
      <c r="A236" s="32" t="s">
        <v>218</v>
      </c>
      <c r="B236" s="33" t="s">
        <v>32</v>
      </c>
      <c r="C236" s="34">
        <v>208073</v>
      </c>
      <c r="D236" s="35" t="s">
        <v>261</v>
      </c>
      <c r="E236" s="36">
        <v>1.45</v>
      </c>
      <c r="F236" s="37">
        <v>0</v>
      </c>
      <c r="G236" s="38">
        <f t="shared" si="77"/>
        <v>0</v>
      </c>
      <c r="H236" s="38">
        <v>0.05</v>
      </c>
      <c r="I236" s="39">
        <f t="shared" si="78"/>
        <v>0</v>
      </c>
      <c r="J236" s="38">
        <v>4.4999999999999998E-2</v>
      </c>
      <c r="K236" s="40">
        <f t="shared" si="79"/>
        <v>0</v>
      </c>
      <c r="L236" s="40">
        <f t="shared" si="80"/>
        <v>0</v>
      </c>
      <c r="M236" s="40"/>
      <c r="N236" s="41">
        <v>0</v>
      </c>
      <c r="O236" s="42">
        <f t="shared" si="81"/>
        <v>1.45</v>
      </c>
      <c r="P236" s="42">
        <f t="shared" si="82"/>
        <v>1.74</v>
      </c>
      <c r="Q236" s="33">
        <v>1</v>
      </c>
      <c r="R236" s="33">
        <v>1</v>
      </c>
      <c r="S236" s="43"/>
      <c r="T236" s="31" t="str">
        <f t="shared" si="83"/>
        <v/>
      </c>
    </row>
    <row r="237" spans="1:20" outlineLevel="1">
      <c r="A237" s="32" t="s">
        <v>218</v>
      </c>
      <c r="B237" s="33" t="s">
        <v>32</v>
      </c>
      <c r="C237" s="34">
        <v>40003217</v>
      </c>
      <c r="D237" s="35" t="s">
        <v>262</v>
      </c>
      <c r="E237" s="36">
        <v>0.1</v>
      </c>
      <c r="F237" s="37">
        <v>0</v>
      </c>
      <c r="G237" s="38">
        <f t="shared" si="77"/>
        <v>0</v>
      </c>
      <c r="H237" s="38">
        <v>1.4999999999999999E-2</v>
      </c>
      <c r="I237" s="39">
        <f t="shared" si="78"/>
        <v>0</v>
      </c>
      <c r="J237" s="38">
        <v>1.4E-2</v>
      </c>
      <c r="K237" s="40">
        <f t="shared" si="79"/>
        <v>0</v>
      </c>
      <c r="L237" s="40">
        <f t="shared" si="80"/>
        <v>0</v>
      </c>
      <c r="M237" s="40"/>
      <c r="N237" s="41">
        <v>0</v>
      </c>
      <c r="O237" s="42">
        <f t="shared" si="81"/>
        <v>0.1</v>
      </c>
      <c r="P237" s="42">
        <f t="shared" si="82"/>
        <v>0.12</v>
      </c>
      <c r="Q237" s="33">
        <v>1</v>
      </c>
      <c r="R237" s="33">
        <v>1</v>
      </c>
      <c r="S237" s="43"/>
      <c r="T237" s="31" t="str">
        <f t="shared" si="83"/>
        <v/>
      </c>
    </row>
    <row r="238" spans="1:20" outlineLevel="1">
      <c r="A238" s="32" t="s">
        <v>218</v>
      </c>
      <c r="B238" s="33" t="s">
        <v>32</v>
      </c>
      <c r="C238" s="34">
        <v>40003213</v>
      </c>
      <c r="D238" s="35" t="s">
        <v>263</v>
      </c>
      <c r="E238" s="36">
        <v>0.5</v>
      </c>
      <c r="F238" s="37">
        <v>0</v>
      </c>
      <c r="G238" s="38">
        <f t="shared" si="77"/>
        <v>0</v>
      </c>
      <c r="H238" s="38">
        <v>9.2999999999999999E-2</v>
      </c>
      <c r="I238" s="39">
        <f t="shared" si="78"/>
        <v>0</v>
      </c>
      <c r="J238" s="38">
        <v>9.2999999999999999E-2</v>
      </c>
      <c r="K238" s="40">
        <f t="shared" si="79"/>
        <v>0</v>
      </c>
      <c r="L238" s="40">
        <f t="shared" si="80"/>
        <v>0</v>
      </c>
      <c r="M238" s="40"/>
      <c r="N238" s="41">
        <v>0</v>
      </c>
      <c r="O238" s="42">
        <f t="shared" si="81"/>
        <v>0.5</v>
      </c>
      <c r="P238" s="42">
        <f t="shared" si="82"/>
        <v>0.6</v>
      </c>
      <c r="Q238" s="33">
        <v>1</v>
      </c>
      <c r="R238" s="33">
        <v>1</v>
      </c>
      <c r="S238" s="43"/>
      <c r="T238" s="31" t="str">
        <f t="shared" si="83"/>
        <v/>
      </c>
    </row>
    <row r="239" spans="1:20" outlineLevel="1">
      <c r="A239" s="32" t="s">
        <v>218</v>
      </c>
      <c r="B239" s="33" t="s">
        <v>32</v>
      </c>
      <c r="C239" s="34">
        <v>40003218</v>
      </c>
      <c r="D239" s="35" t="s">
        <v>264</v>
      </c>
      <c r="E239" s="36">
        <v>0.2</v>
      </c>
      <c r="F239" s="37">
        <v>0</v>
      </c>
      <c r="G239" s="38">
        <f t="shared" si="77"/>
        <v>0</v>
      </c>
      <c r="H239" s="38">
        <v>2.1000000000000001E-2</v>
      </c>
      <c r="I239" s="39">
        <f t="shared" si="78"/>
        <v>0</v>
      </c>
      <c r="J239" s="38">
        <v>0.02</v>
      </c>
      <c r="K239" s="40">
        <f t="shared" si="79"/>
        <v>0</v>
      </c>
      <c r="L239" s="40">
        <f t="shared" si="80"/>
        <v>0</v>
      </c>
      <c r="M239" s="40"/>
      <c r="N239" s="41">
        <v>0</v>
      </c>
      <c r="O239" s="42">
        <f t="shared" si="81"/>
        <v>0.2</v>
      </c>
      <c r="P239" s="42">
        <f t="shared" si="82"/>
        <v>0.24</v>
      </c>
      <c r="Q239" s="33">
        <v>1</v>
      </c>
      <c r="R239" s="33">
        <v>1</v>
      </c>
      <c r="S239" s="43"/>
      <c r="T239" s="31" t="str">
        <f t="shared" si="83"/>
        <v/>
      </c>
    </row>
    <row r="240" spans="1:20" outlineLevel="1">
      <c r="A240" s="32" t="s">
        <v>218</v>
      </c>
      <c r="B240" s="33" t="s">
        <v>32</v>
      </c>
      <c r="C240" s="34">
        <v>40003214</v>
      </c>
      <c r="D240" s="35" t="s">
        <v>265</v>
      </c>
      <c r="E240" s="36">
        <v>0.49</v>
      </c>
      <c r="F240" s="37">
        <v>0</v>
      </c>
      <c r="G240" s="38">
        <f t="shared" si="77"/>
        <v>0</v>
      </c>
      <c r="H240" s="38">
        <v>0.104</v>
      </c>
      <c r="I240" s="39">
        <f t="shared" si="78"/>
        <v>0</v>
      </c>
      <c r="J240" s="38">
        <v>0.104</v>
      </c>
      <c r="K240" s="40">
        <f t="shared" si="79"/>
        <v>0</v>
      </c>
      <c r="L240" s="40">
        <f t="shared" si="80"/>
        <v>0</v>
      </c>
      <c r="M240" s="40"/>
      <c r="N240" s="41">
        <v>0</v>
      </c>
      <c r="O240" s="42">
        <f t="shared" si="81"/>
        <v>0.49</v>
      </c>
      <c r="P240" s="42">
        <f t="shared" si="82"/>
        <v>0.58799999999999997</v>
      </c>
      <c r="Q240" s="33">
        <v>1</v>
      </c>
      <c r="R240" s="33">
        <v>1</v>
      </c>
      <c r="S240" s="43"/>
      <c r="T240" s="31" t="str">
        <f t="shared" si="83"/>
        <v/>
      </c>
    </row>
    <row r="241" spans="1:20" outlineLevel="1">
      <c r="A241" s="32" t="s">
        <v>218</v>
      </c>
      <c r="B241" s="33" t="s">
        <v>32</v>
      </c>
      <c r="C241" s="34">
        <v>40003103</v>
      </c>
      <c r="D241" s="35" t="s">
        <v>266</v>
      </c>
      <c r="E241" s="36">
        <v>0.23</v>
      </c>
      <c r="F241" s="37">
        <v>0</v>
      </c>
      <c r="G241" s="38">
        <f t="shared" si="77"/>
        <v>0</v>
      </c>
      <c r="H241" s="38">
        <v>5.3999999999999999E-2</v>
      </c>
      <c r="I241" s="39">
        <f t="shared" si="78"/>
        <v>0</v>
      </c>
      <c r="J241" s="38">
        <v>5.3999999999999999E-2</v>
      </c>
      <c r="K241" s="40">
        <f t="shared" si="79"/>
        <v>0</v>
      </c>
      <c r="L241" s="40">
        <f t="shared" si="80"/>
        <v>0</v>
      </c>
      <c r="M241" s="40"/>
      <c r="N241" s="41">
        <v>0</v>
      </c>
      <c r="O241" s="42">
        <f t="shared" si="81"/>
        <v>0.23</v>
      </c>
      <c r="P241" s="42">
        <f t="shared" si="82"/>
        <v>0.27600000000000002</v>
      </c>
      <c r="Q241" s="33">
        <v>1</v>
      </c>
      <c r="R241" s="33">
        <v>1</v>
      </c>
      <c r="S241" s="43"/>
      <c r="T241" s="31" t="str">
        <f t="shared" si="83"/>
        <v/>
      </c>
    </row>
    <row r="242" spans="1:20" outlineLevel="1">
      <c r="A242" s="32" t="s">
        <v>218</v>
      </c>
      <c r="B242" s="33" t="s">
        <v>32</v>
      </c>
      <c r="C242" s="34">
        <v>40003101</v>
      </c>
      <c r="D242" s="35" t="s">
        <v>267</v>
      </c>
      <c r="E242" s="36">
        <v>1.29</v>
      </c>
      <c r="F242" s="37">
        <v>0</v>
      </c>
      <c r="G242" s="38">
        <f t="shared" si="77"/>
        <v>0</v>
      </c>
      <c r="H242" s="38">
        <v>0.30499999999999999</v>
      </c>
      <c r="I242" s="39">
        <f t="shared" si="78"/>
        <v>0</v>
      </c>
      <c r="J242" s="38">
        <v>0.30499999999999999</v>
      </c>
      <c r="K242" s="40">
        <f t="shared" si="79"/>
        <v>0</v>
      </c>
      <c r="L242" s="40">
        <f t="shared" si="80"/>
        <v>0</v>
      </c>
      <c r="M242" s="40"/>
      <c r="N242" s="41">
        <v>0</v>
      </c>
      <c r="O242" s="42">
        <f t="shared" si="81"/>
        <v>1.29</v>
      </c>
      <c r="P242" s="42">
        <f t="shared" si="82"/>
        <v>1.548</v>
      </c>
      <c r="Q242" s="33">
        <v>1</v>
      </c>
      <c r="R242" s="33">
        <v>1</v>
      </c>
      <c r="S242" s="43"/>
      <c r="T242" s="31" t="str">
        <f t="shared" si="83"/>
        <v/>
      </c>
    </row>
    <row r="243" spans="1:20" outlineLevel="1">
      <c r="A243" s="32" t="s">
        <v>218</v>
      </c>
      <c r="B243" s="33" t="s">
        <v>32</v>
      </c>
      <c r="C243" s="34">
        <v>40003226</v>
      </c>
      <c r="D243" s="35" t="s">
        <v>268</v>
      </c>
      <c r="E243" s="36">
        <v>3.15</v>
      </c>
      <c r="F243" s="37">
        <v>0</v>
      </c>
      <c r="G243" s="38">
        <f t="shared" si="77"/>
        <v>0</v>
      </c>
      <c r="H243" s="38">
        <v>0.58399999999999996</v>
      </c>
      <c r="I243" s="39">
        <f t="shared" si="78"/>
        <v>0</v>
      </c>
      <c r="J243" s="38">
        <v>0.58399999999999996</v>
      </c>
      <c r="K243" s="40">
        <f t="shared" si="79"/>
        <v>0</v>
      </c>
      <c r="L243" s="40">
        <f t="shared" si="80"/>
        <v>0</v>
      </c>
      <c r="M243" s="40"/>
      <c r="N243" s="41">
        <v>0</v>
      </c>
      <c r="O243" s="42">
        <f t="shared" si="81"/>
        <v>3.15</v>
      </c>
      <c r="P243" s="42">
        <f t="shared" si="82"/>
        <v>3.78</v>
      </c>
      <c r="Q243" s="33">
        <v>1</v>
      </c>
      <c r="R243" s="33">
        <v>1</v>
      </c>
      <c r="S243" s="43"/>
      <c r="T243" s="31" t="str">
        <f t="shared" si="83"/>
        <v/>
      </c>
    </row>
    <row r="244" spans="1:20" outlineLevel="1">
      <c r="A244" s="32" t="s">
        <v>218</v>
      </c>
      <c r="B244" s="33" t="s">
        <v>163</v>
      </c>
      <c r="C244" s="34">
        <v>40003224</v>
      </c>
      <c r="D244" s="35" t="s">
        <v>269</v>
      </c>
      <c r="E244" s="36">
        <v>1.6</v>
      </c>
      <c r="F244" s="37">
        <v>0</v>
      </c>
      <c r="G244" s="38">
        <f t="shared" si="77"/>
        <v>0</v>
      </c>
      <c r="H244" s="38">
        <v>1.99</v>
      </c>
      <c r="I244" s="39">
        <f t="shared" si="78"/>
        <v>0</v>
      </c>
      <c r="J244" s="38">
        <v>1.99</v>
      </c>
      <c r="K244" s="40">
        <f t="shared" si="79"/>
        <v>0</v>
      </c>
      <c r="L244" s="40">
        <f t="shared" si="80"/>
        <v>0</v>
      </c>
      <c r="M244" s="40"/>
      <c r="N244" s="41">
        <v>0</v>
      </c>
      <c r="O244" s="42">
        <f t="shared" si="81"/>
        <v>1.6</v>
      </c>
      <c r="P244" s="42">
        <f t="shared" si="82"/>
        <v>1.92</v>
      </c>
      <c r="Q244" s="33">
        <v>1</v>
      </c>
      <c r="R244" s="33">
        <v>1</v>
      </c>
      <c r="S244" s="43"/>
      <c r="T244" s="31" t="str">
        <f t="shared" si="83"/>
        <v/>
      </c>
    </row>
    <row r="245" spans="1:20" ht="22.5" outlineLevel="1">
      <c r="A245" s="32" t="s">
        <v>218</v>
      </c>
      <c r="B245" s="33" t="s">
        <v>32</v>
      </c>
      <c r="C245" s="34">
        <v>1014570</v>
      </c>
      <c r="D245" s="35" t="s">
        <v>270</v>
      </c>
      <c r="E245" s="36">
        <v>38</v>
      </c>
      <c r="F245" s="37">
        <v>1E-3</v>
      </c>
      <c r="G245" s="38">
        <f t="shared" si="77"/>
        <v>0</v>
      </c>
      <c r="H245" s="38">
        <v>0.64400000000000002</v>
      </c>
      <c r="I245" s="39">
        <f t="shared" si="78"/>
        <v>0</v>
      </c>
      <c r="J245" s="38">
        <v>0.56999999999999995</v>
      </c>
      <c r="K245" s="40">
        <f t="shared" si="79"/>
        <v>0</v>
      </c>
      <c r="L245" s="40">
        <f t="shared" si="80"/>
        <v>0</v>
      </c>
      <c r="M245" s="40"/>
      <c r="N245" s="41">
        <v>0</v>
      </c>
      <c r="O245" s="42">
        <f t="shared" si="81"/>
        <v>38</v>
      </c>
      <c r="P245" s="42">
        <f t="shared" si="82"/>
        <v>45.6</v>
      </c>
      <c r="Q245" s="33">
        <v>1</v>
      </c>
      <c r="R245" s="33">
        <v>1</v>
      </c>
      <c r="S245" s="43"/>
      <c r="T245" s="31" t="str">
        <f t="shared" si="83"/>
        <v/>
      </c>
    </row>
    <row r="246" spans="1:20" outlineLevel="1">
      <c r="A246" s="32" t="s">
        <v>218</v>
      </c>
      <c r="B246" s="33" t="s">
        <v>32</v>
      </c>
      <c r="C246" s="34">
        <v>228678</v>
      </c>
      <c r="D246" s="35" t="s">
        <v>271</v>
      </c>
      <c r="E246" s="36">
        <v>58</v>
      </c>
      <c r="F246" s="37">
        <v>0</v>
      </c>
      <c r="G246" s="38">
        <f t="shared" si="77"/>
        <v>0</v>
      </c>
      <c r="H246" s="38">
        <v>0.83499999999999996</v>
      </c>
      <c r="I246" s="39">
        <f t="shared" si="78"/>
        <v>0</v>
      </c>
      <c r="J246" s="38">
        <v>0.83</v>
      </c>
      <c r="K246" s="40">
        <f t="shared" si="79"/>
        <v>0</v>
      </c>
      <c r="L246" s="40">
        <f t="shared" si="80"/>
        <v>0</v>
      </c>
      <c r="M246" s="40"/>
      <c r="N246" s="41">
        <v>0</v>
      </c>
      <c r="O246" s="42">
        <f t="shared" si="81"/>
        <v>58</v>
      </c>
      <c r="P246" s="42">
        <f t="shared" si="82"/>
        <v>69.599999999999994</v>
      </c>
      <c r="Q246" s="33">
        <v>1</v>
      </c>
      <c r="R246" s="33">
        <v>1</v>
      </c>
      <c r="S246" s="43"/>
      <c r="T246" s="31" t="str">
        <f t="shared" si="83"/>
        <v/>
      </c>
    </row>
    <row r="247" spans="1:20" outlineLevel="1">
      <c r="A247" s="32" t="s">
        <v>218</v>
      </c>
      <c r="B247" s="33" t="s">
        <v>163</v>
      </c>
      <c r="C247" s="34">
        <v>238528</v>
      </c>
      <c r="D247" s="35" t="s">
        <v>272</v>
      </c>
      <c r="E247" s="36">
        <v>6.3</v>
      </c>
      <c r="F247" s="37">
        <v>0</v>
      </c>
      <c r="G247" s="38">
        <f t="shared" si="77"/>
        <v>0</v>
      </c>
      <c r="H247" s="38">
        <v>0.11</v>
      </c>
      <c r="I247" s="39">
        <f t="shared" si="78"/>
        <v>0</v>
      </c>
      <c r="J247" s="38">
        <v>0.1</v>
      </c>
      <c r="K247" s="40">
        <f t="shared" si="79"/>
        <v>0</v>
      </c>
      <c r="L247" s="40">
        <f t="shared" si="80"/>
        <v>0</v>
      </c>
      <c r="M247" s="40"/>
      <c r="N247" s="41">
        <v>0</v>
      </c>
      <c r="O247" s="42">
        <f t="shared" si="81"/>
        <v>6.3</v>
      </c>
      <c r="P247" s="42">
        <f t="shared" si="82"/>
        <v>7.56</v>
      </c>
      <c r="Q247" s="33">
        <v>1</v>
      </c>
      <c r="R247" s="33">
        <v>1</v>
      </c>
      <c r="S247" s="43"/>
      <c r="T247" s="31" t="str">
        <f t="shared" si="83"/>
        <v/>
      </c>
    </row>
    <row r="248" spans="1:20" outlineLevel="1">
      <c r="A248" s="32" t="s">
        <v>218</v>
      </c>
      <c r="B248" s="33" t="s">
        <v>163</v>
      </c>
      <c r="C248" s="34">
        <v>2008241</v>
      </c>
      <c r="D248" s="35" t="s">
        <v>273</v>
      </c>
      <c r="E248" s="36">
        <v>14.7</v>
      </c>
      <c r="F248" s="37">
        <v>0</v>
      </c>
      <c r="G248" s="38">
        <f t="shared" si="77"/>
        <v>0</v>
      </c>
      <c r="H248" s="38">
        <v>0.4</v>
      </c>
      <c r="I248" s="39">
        <f t="shared" si="78"/>
        <v>0</v>
      </c>
      <c r="J248" s="38">
        <v>0.38</v>
      </c>
      <c r="K248" s="40">
        <f t="shared" si="79"/>
        <v>0</v>
      </c>
      <c r="L248" s="40">
        <f t="shared" si="80"/>
        <v>0</v>
      </c>
      <c r="M248" s="40"/>
      <c r="N248" s="41">
        <v>0</v>
      </c>
      <c r="O248" s="42">
        <f t="shared" si="81"/>
        <v>14.7</v>
      </c>
      <c r="P248" s="42">
        <f t="shared" si="82"/>
        <v>17.639999999999997</v>
      </c>
      <c r="Q248" s="33">
        <v>1</v>
      </c>
      <c r="R248" s="33">
        <v>1</v>
      </c>
      <c r="S248" s="43"/>
      <c r="T248" s="31" t="str">
        <f t="shared" si="83"/>
        <v/>
      </c>
    </row>
    <row r="249" spans="1:20">
      <c r="A249" s="26"/>
      <c r="B249" s="27"/>
      <c r="C249" s="28"/>
      <c r="D249" s="29" t="s">
        <v>274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30"/>
      <c r="T249" s="31"/>
    </row>
    <row r="250" spans="1:20" outlineLevel="1">
      <c r="A250" s="32" t="s">
        <v>218</v>
      </c>
      <c r="B250" s="33" t="s">
        <v>163</v>
      </c>
      <c r="C250" s="34">
        <v>235085</v>
      </c>
      <c r="D250" s="35" t="s">
        <v>275</v>
      </c>
      <c r="E250" s="36">
        <v>1.7</v>
      </c>
      <c r="F250" s="37">
        <v>0</v>
      </c>
      <c r="G250" s="38">
        <f t="shared" ref="G250:G263" si="84">+F250*S250</f>
        <v>0</v>
      </c>
      <c r="H250" s="38">
        <v>0.01</v>
      </c>
      <c r="I250" s="39">
        <f t="shared" ref="I250:I263" si="85">+H250*S250</f>
        <v>0</v>
      </c>
      <c r="J250" s="38">
        <v>8.9999999999999993E-3</v>
      </c>
      <c r="K250" s="40">
        <f t="shared" ref="K250:K263" si="86">+J250*S250</f>
        <v>0</v>
      </c>
      <c r="L250" s="40">
        <f t="shared" ref="L250:L263" si="87">+O250*S250</f>
        <v>0</v>
      </c>
      <c r="M250" s="40"/>
      <c r="N250" s="41">
        <v>0</v>
      </c>
      <c r="O250" s="42">
        <f t="shared" ref="O250:O263" si="88">E250*(1-N250)</f>
        <v>1.7</v>
      </c>
      <c r="P250" s="42">
        <f t="shared" ref="P250:P263" si="89">O250*1.2</f>
        <v>2.04</v>
      </c>
      <c r="Q250" s="33">
        <v>1</v>
      </c>
      <c r="R250" s="33">
        <v>1</v>
      </c>
      <c r="S250" s="43"/>
      <c r="T250" s="31" t="str">
        <f t="shared" ref="T250:T263" si="90">IFERROR(IF(S250/R250-TRUNC(S250/R250)&gt;0,"&lt;&lt;&lt; ВНИМАНИЕ! Количество должно быть кратно " &amp;R250&amp;"!",""),"")</f>
        <v/>
      </c>
    </row>
    <row r="251" spans="1:20" outlineLevel="1">
      <c r="A251" s="32" t="s">
        <v>218</v>
      </c>
      <c r="B251" s="33" t="s">
        <v>163</v>
      </c>
      <c r="C251" s="34">
        <v>2007824</v>
      </c>
      <c r="D251" s="35" t="s">
        <v>276</v>
      </c>
      <c r="E251" s="36">
        <v>1</v>
      </c>
      <c r="F251" s="37">
        <v>0</v>
      </c>
      <c r="G251" s="38">
        <f t="shared" si="84"/>
        <v>0</v>
      </c>
      <c r="H251" s="38">
        <v>2E-3</v>
      </c>
      <c r="I251" s="39">
        <f t="shared" si="85"/>
        <v>0</v>
      </c>
      <c r="J251" s="38">
        <v>1E-3</v>
      </c>
      <c r="K251" s="40">
        <f t="shared" si="86"/>
        <v>0</v>
      </c>
      <c r="L251" s="40">
        <f t="shared" si="87"/>
        <v>0</v>
      </c>
      <c r="M251" s="40"/>
      <c r="N251" s="41">
        <v>0</v>
      </c>
      <c r="O251" s="42">
        <f t="shared" si="88"/>
        <v>1</v>
      </c>
      <c r="P251" s="42">
        <f t="shared" si="89"/>
        <v>1.2</v>
      </c>
      <c r="Q251" s="33">
        <v>1</v>
      </c>
      <c r="R251" s="33">
        <v>1</v>
      </c>
      <c r="S251" s="43"/>
      <c r="T251" s="31" t="str">
        <f t="shared" si="90"/>
        <v/>
      </c>
    </row>
    <row r="252" spans="1:20" outlineLevel="1">
      <c r="A252" s="32" t="s">
        <v>218</v>
      </c>
      <c r="B252" s="33" t="s">
        <v>163</v>
      </c>
      <c r="C252" s="34">
        <v>2005709</v>
      </c>
      <c r="D252" s="35" t="s">
        <v>277</v>
      </c>
      <c r="E252" s="36">
        <v>0.3</v>
      </c>
      <c r="F252" s="37">
        <v>0</v>
      </c>
      <c r="G252" s="38">
        <f t="shared" si="84"/>
        <v>0</v>
      </c>
      <c r="H252" s="38">
        <v>1.0999999999999999E-2</v>
      </c>
      <c r="I252" s="39">
        <f t="shared" si="85"/>
        <v>0</v>
      </c>
      <c r="J252" s="38">
        <v>0.01</v>
      </c>
      <c r="K252" s="40">
        <f t="shared" si="86"/>
        <v>0</v>
      </c>
      <c r="L252" s="40">
        <f t="shared" si="87"/>
        <v>0</v>
      </c>
      <c r="M252" s="40"/>
      <c r="N252" s="41">
        <v>0</v>
      </c>
      <c r="O252" s="42">
        <f t="shared" si="88"/>
        <v>0.3</v>
      </c>
      <c r="P252" s="42">
        <f t="shared" si="89"/>
        <v>0.36</v>
      </c>
      <c r="Q252" s="33">
        <v>1</v>
      </c>
      <c r="R252" s="33">
        <v>1</v>
      </c>
      <c r="S252" s="43"/>
      <c r="T252" s="31" t="str">
        <f t="shared" si="90"/>
        <v/>
      </c>
    </row>
    <row r="253" spans="1:20" outlineLevel="1">
      <c r="A253" s="32" t="s">
        <v>218</v>
      </c>
      <c r="B253" s="33" t="s">
        <v>163</v>
      </c>
      <c r="C253" s="34">
        <v>2004917</v>
      </c>
      <c r="D253" s="35" t="s">
        <v>278</v>
      </c>
      <c r="E253" s="36">
        <v>6</v>
      </c>
      <c r="F253" s="37">
        <v>0</v>
      </c>
      <c r="G253" s="38">
        <f t="shared" si="84"/>
        <v>0</v>
      </c>
      <c r="H253" s="38">
        <v>0.09</v>
      </c>
      <c r="I253" s="39">
        <f t="shared" si="85"/>
        <v>0</v>
      </c>
      <c r="J253" s="38">
        <v>0.08</v>
      </c>
      <c r="K253" s="40">
        <f t="shared" si="86"/>
        <v>0</v>
      </c>
      <c r="L253" s="40">
        <f t="shared" si="87"/>
        <v>0</v>
      </c>
      <c r="M253" s="40"/>
      <c r="N253" s="41">
        <v>0</v>
      </c>
      <c r="O253" s="42">
        <f t="shared" si="88"/>
        <v>6</v>
      </c>
      <c r="P253" s="42">
        <f t="shared" si="89"/>
        <v>7.1999999999999993</v>
      </c>
      <c r="Q253" s="33">
        <v>1</v>
      </c>
      <c r="R253" s="33">
        <v>1</v>
      </c>
      <c r="S253" s="43"/>
      <c r="T253" s="31" t="str">
        <f t="shared" si="90"/>
        <v/>
      </c>
    </row>
    <row r="254" spans="1:20" outlineLevel="1">
      <c r="A254" s="32" t="s">
        <v>218</v>
      </c>
      <c r="B254" s="33" t="s">
        <v>163</v>
      </c>
      <c r="C254" s="34">
        <v>2008058</v>
      </c>
      <c r="D254" s="35" t="s">
        <v>279</v>
      </c>
      <c r="E254" s="36">
        <v>11.6</v>
      </c>
      <c r="F254" s="37">
        <v>0</v>
      </c>
      <c r="G254" s="38">
        <f t="shared" si="84"/>
        <v>0</v>
      </c>
      <c r="H254" s="38">
        <v>0.45</v>
      </c>
      <c r="I254" s="39">
        <f t="shared" si="85"/>
        <v>0</v>
      </c>
      <c r="J254" s="38">
        <v>0.42</v>
      </c>
      <c r="K254" s="40">
        <f t="shared" si="86"/>
        <v>0</v>
      </c>
      <c r="L254" s="40">
        <f t="shared" si="87"/>
        <v>0</v>
      </c>
      <c r="M254" s="40"/>
      <c r="N254" s="41">
        <v>0</v>
      </c>
      <c r="O254" s="42">
        <f t="shared" si="88"/>
        <v>11.6</v>
      </c>
      <c r="P254" s="42">
        <f t="shared" si="89"/>
        <v>13.92</v>
      </c>
      <c r="Q254" s="33">
        <v>1</v>
      </c>
      <c r="R254" s="33">
        <v>1</v>
      </c>
      <c r="S254" s="43"/>
      <c r="T254" s="31" t="str">
        <f t="shared" si="90"/>
        <v/>
      </c>
    </row>
    <row r="255" spans="1:20" outlineLevel="1">
      <c r="A255" s="32" t="s">
        <v>218</v>
      </c>
      <c r="B255" s="33" t="s">
        <v>163</v>
      </c>
      <c r="C255" s="34">
        <v>234851</v>
      </c>
      <c r="D255" s="35" t="s">
        <v>280</v>
      </c>
      <c r="E255" s="36">
        <v>5</v>
      </c>
      <c r="F255" s="37">
        <v>0</v>
      </c>
      <c r="G255" s="38">
        <f t="shared" si="84"/>
        <v>0</v>
      </c>
      <c r="H255" s="38">
        <v>0.3</v>
      </c>
      <c r="I255" s="39">
        <f t="shared" si="85"/>
        <v>0</v>
      </c>
      <c r="J255" s="38">
        <v>0.25</v>
      </c>
      <c r="K255" s="40">
        <f t="shared" si="86"/>
        <v>0</v>
      </c>
      <c r="L255" s="40">
        <f t="shared" si="87"/>
        <v>0</v>
      </c>
      <c r="M255" s="40"/>
      <c r="N255" s="41">
        <v>0</v>
      </c>
      <c r="O255" s="42">
        <f t="shared" si="88"/>
        <v>5</v>
      </c>
      <c r="P255" s="42">
        <f t="shared" si="89"/>
        <v>6</v>
      </c>
      <c r="Q255" s="33">
        <v>1</v>
      </c>
      <c r="R255" s="33">
        <v>1</v>
      </c>
      <c r="S255" s="43"/>
      <c r="T255" s="31" t="str">
        <f t="shared" si="90"/>
        <v/>
      </c>
    </row>
    <row r="256" spans="1:20" outlineLevel="1">
      <c r="A256" s="32" t="s">
        <v>218</v>
      </c>
      <c r="B256" s="33" t="s">
        <v>163</v>
      </c>
      <c r="C256" s="34">
        <v>237247</v>
      </c>
      <c r="D256" s="35" t="s">
        <v>281</v>
      </c>
      <c r="E256" s="36">
        <v>2.5</v>
      </c>
      <c r="F256" s="37">
        <v>0</v>
      </c>
      <c r="G256" s="38">
        <f t="shared" si="84"/>
        <v>0</v>
      </c>
      <c r="H256" s="38">
        <v>0.94</v>
      </c>
      <c r="I256" s="39">
        <f t="shared" si="85"/>
        <v>0</v>
      </c>
      <c r="J256" s="38">
        <v>0.93</v>
      </c>
      <c r="K256" s="40">
        <f t="shared" si="86"/>
        <v>0</v>
      </c>
      <c r="L256" s="40">
        <f t="shared" si="87"/>
        <v>0</v>
      </c>
      <c r="M256" s="40"/>
      <c r="N256" s="41">
        <v>0</v>
      </c>
      <c r="O256" s="42">
        <f t="shared" si="88"/>
        <v>2.5</v>
      </c>
      <c r="P256" s="42">
        <f t="shared" si="89"/>
        <v>3</v>
      </c>
      <c r="Q256" s="33">
        <v>1</v>
      </c>
      <c r="R256" s="33">
        <v>1</v>
      </c>
      <c r="S256" s="43"/>
      <c r="T256" s="31" t="str">
        <f t="shared" si="90"/>
        <v/>
      </c>
    </row>
    <row r="257" spans="1:20" outlineLevel="1">
      <c r="A257" s="32" t="s">
        <v>218</v>
      </c>
      <c r="B257" s="33" t="s">
        <v>163</v>
      </c>
      <c r="C257" s="34">
        <v>225373</v>
      </c>
      <c r="D257" s="35" t="s">
        <v>282</v>
      </c>
      <c r="E257" s="36">
        <v>1</v>
      </c>
      <c r="F257" s="37">
        <v>0</v>
      </c>
      <c r="G257" s="38">
        <f t="shared" si="84"/>
        <v>0</v>
      </c>
      <c r="H257" s="38">
        <v>0.01</v>
      </c>
      <c r="I257" s="39">
        <f t="shared" si="85"/>
        <v>0</v>
      </c>
      <c r="J257" s="38">
        <v>8.9999999999999993E-3</v>
      </c>
      <c r="K257" s="40">
        <f t="shared" si="86"/>
        <v>0</v>
      </c>
      <c r="L257" s="40">
        <f t="shared" si="87"/>
        <v>0</v>
      </c>
      <c r="M257" s="40"/>
      <c r="N257" s="41">
        <v>0</v>
      </c>
      <c r="O257" s="42">
        <f t="shared" si="88"/>
        <v>1</v>
      </c>
      <c r="P257" s="42">
        <f t="shared" si="89"/>
        <v>1.2</v>
      </c>
      <c r="Q257" s="33">
        <v>1</v>
      </c>
      <c r="R257" s="33">
        <v>1</v>
      </c>
      <c r="S257" s="43"/>
      <c r="T257" s="31" t="str">
        <f t="shared" si="90"/>
        <v/>
      </c>
    </row>
    <row r="258" spans="1:20" outlineLevel="1">
      <c r="A258" s="32" t="s">
        <v>218</v>
      </c>
      <c r="B258" s="33" t="s">
        <v>163</v>
      </c>
      <c r="C258" s="34">
        <v>237243</v>
      </c>
      <c r="D258" s="35" t="s">
        <v>283</v>
      </c>
      <c r="E258" s="36">
        <v>0.26</v>
      </c>
      <c r="F258" s="37">
        <v>0</v>
      </c>
      <c r="G258" s="38">
        <f t="shared" si="84"/>
        <v>0</v>
      </c>
      <c r="H258" s="38">
        <v>2.4E-2</v>
      </c>
      <c r="I258" s="39">
        <f t="shared" si="85"/>
        <v>0</v>
      </c>
      <c r="J258" s="38">
        <v>2.3E-2</v>
      </c>
      <c r="K258" s="40">
        <f t="shared" si="86"/>
        <v>0</v>
      </c>
      <c r="L258" s="40">
        <f t="shared" si="87"/>
        <v>0</v>
      </c>
      <c r="M258" s="40"/>
      <c r="N258" s="41">
        <v>0</v>
      </c>
      <c r="O258" s="42">
        <f t="shared" si="88"/>
        <v>0.26</v>
      </c>
      <c r="P258" s="42">
        <f t="shared" si="89"/>
        <v>0.312</v>
      </c>
      <c r="Q258" s="33">
        <v>1</v>
      </c>
      <c r="R258" s="33">
        <v>1</v>
      </c>
      <c r="S258" s="43"/>
      <c r="T258" s="31" t="str">
        <f t="shared" si="90"/>
        <v/>
      </c>
    </row>
    <row r="259" spans="1:20" outlineLevel="1">
      <c r="A259" s="32" t="s">
        <v>218</v>
      </c>
      <c r="B259" s="33" t="s">
        <v>163</v>
      </c>
      <c r="C259" s="34">
        <v>2004914</v>
      </c>
      <c r="D259" s="35" t="s">
        <v>284</v>
      </c>
      <c r="E259" s="36">
        <v>20</v>
      </c>
      <c r="F259" s="37">
        <v>0</v>
      </c>
      <c r="G259" s="38">
        <f t="shared" si="84"/>
        <v>0</v>
      </c>
      <c r="H259" s="38">
        <v>0.84</v>
      </c>
      <c r="I259" s="39">
        <f t="shared" si="85"/>
        <v>0</v>
      </c>
      <c r="J259" s="38">
        <v>0.83</v>
      </c>
      <c r="K259" s="40">
        <f t="shared" si="86"/>
        <v>0</v>
      </c>
      <c r="L259" s="40">
        <f t="shared" si="87"/>
        <v>0</v>
      </c>
      <c r="M259" s="40"/>
      <c r="N259" s="41">
        <v>0</v>
      </c>
      <c r="O259" s="42">
        <f t="shared" si="88"/>
        <v>20</v>
      </c>
      <c r="P259" s="42">
        <f t="shared" si="89"/>
        <v>24</v>
      </c>
      <c r="Q259" s="33">
        <v>1</v>
      </c>
      <c r="R259" s="33">
        <v>1</v>
      </c>
      <c r="S259" s="43"/>
      <c r="T259" s="31" t="str">
        <f t="shared" si="90"/>
        <v/>
      </c>
    </row>
    <row r="260" spans="1:20" outlineLevel="1">
      <c r="A260" s="32" t="s">
        <v>218</v>
      </c>
      <c r="B260" s="33" t="s">
        <v>163</v>
      </c>
      <c r="C260" s="34">
        <v>2004549</v>
      </c>
      <c r="D260" s="35" t="s">
        <v>285</v>
      </c>
      <c r="E260" s="36">
        <v>13.1</v>
      </c>
      <c r="F260" s="37">
        <v>0</v>
      </c>
      <c r="G260" s="38">
        <f t="shared" si="84"/>
        <v>0</v>
      </c>
      <c r="H260" s="38">
        <v>0.18</v>
      </c>
      <c r="I260" s="39">
        <f t="shared" si="85"/>
        <v>0</v>
      </c>
      <c r="J260" s="38">
        <v>0.17</v>
      </c>
      <c r="K260" s="40">
        <f t="shared" si="86"/>
        <v>0</v>
      </c>
      <c r="L260" s="40">
        <f t="shared" si="87"/>
        <v>0</v>
      </c>
      <c r="M260" s="40"/>
      <c r="N260" s="41">
        <v>0</v>
      </c>
      <c r="O260" s="42">
        <f t="shared" si="88"/>
        <v>13.1</v>
      </c>
      <c r="P260" s="42">
        <f t="shared" si="89"/>
        <v>15.719999999999999</v>
      </c>
      <c r="Q260" s="33">
        <v>1</v>
      </c>
      <c r="R260" s="33">
        <v>1</v>
      </c>
      <c r="S260" s="43"/>
      <c r="T260" s="31" t="str">
        <f t="shared" si="90"/>
        <v/>
      </c>
    </row>
    <row r="261" spans="1:20" outlineLevel="1">
      <c r="A261" s="32" t="s">
        <v>218</v>
      </c>
      <c r="B261" s="33" t="s">
        <v>163</v>
      </c>
      <c r="C261" s="34">
        <v>2005222</v>
      </c>
      <c r="D261" s="35" t="s">
        <v>286</v>
      </c>
      <c r="E261" s="36">
        <v>6</v>
      </c>
      <c r="F261" s="37">
        <v>0</v>
      </c>
      <c r="G261" s="38">
        <f t="shared" si="84"/>
        <v>0</v>
      </c>
      <c r="H261" s="38">
        <v>2.5999999999999999E-2</v>
      </c>
      <c r="I261" s="39">
        <f t="shared" si="85"/>
        <v>0</v>
      </c>
      <c r="J261" s="38">
        <v>2.1000000000000001E-2</v>
      </c>
      <c r="K261" s="40">
        <f t="shared" si="86"/>
        <v>0</v>
      </c>
      <c r="L261" s="40">
        <f t="shared" si="87"/>
        <v>0</v>
      </c>
      <c r="M261" s="40"/>
      <c r="N261" s="41">
        <v>0</v>
      </c>
      <c r="O261" s="42">
        <f t="shared" si="88"/>
        <v>6</v>
      </c>
      <c r="P261" s="42">
        <f t="shared" si="89"/>
        <v>7.1999999999999993</v>
      </c>
      <c r="Q261" s="33">
        <v>1</v>
      </c>
      <c r="R261" s="33">
        <v>1</v>
      </c>
      <c r="S261" s="43"/>
      <c r="T261" s="31" t="str">
        <f t="shared" si="90"/>
        <v/>
      </c>
    </row>
    <row r="262" spans="1:20" outlineLevel="1">
      <c r="A262" s="32" t="s">
        <v>218</v>
      </c>
      <c r="B262" s="33" t="s">
        <v>163</v>
      </c>
      <c r="C262" s="34">
        <v>2008242</v>
      </c>
      <c r="D262" s="35" t="s">
        <v>287</v>
      </c>
      <c r="E262" s="36">
        <v>7</v>
      </c>
      <c r="F262" s="37">
        <v>0</v>
      </c>
      <c r="G262" s="38">
        <f t="shared" si="84"/>
        <v>0</v>
      </c>
      <c r="H262" s="38">
        <v>0.2</v>
      </c>
      <c r="I262" s="39">
        <f t="shared" si="85"/>
        <v>0</v>
      </c>
      <c r="J262" s="38">
        <v>0.18</v>
      </c>
      <c r="K262" s="40">
        <f t="shared" si="86"/>
        <v>0</v>
      </c>
      <c r="L262" s="40">
        <f t="shared" si="87"/>
        <v>0</v>
      </c>
      <c r="M262" s="40"/>
      <c r="N262" s="41">
        <v>0</v>
      </c>
      <c r="O262" s="42">
        <f t="shared" si="88"/>
        <v>7</v>
      </c>
      <c r="P262" s="42">
        <f t="shared" si="89"/>
        <v>8.4</v>
      </c>
      <c r="Q262" s="33">
        <v>1</v>
      </c>
      <c r="R262" s="33">
        <v>1</v>
      </c>
      <c r="S262" s="43"/>
      <c r="T262" s="31" t="str">
        <f t="shared" si="90"/>
        <v/>
      </c>
    </row>
    <row r="263" spans="1:20" outlineLevel="1">
      <c r="A263" s="32" t="s">
        <v>218</v>
      </c>
      <c r="B263" s="33" t="s">
        <v>163</v>
      </c>
      <c r="C263" s="34">
        <v>2008243</v>
      </c>
      <c r="D263" s="35" t="s">
        <v>288</v>
      </c>
      <c r="E263" s="36">
        <v>7</v>
      </c>
      <c r="F263" s="37">
        <v>0</v>
      </c>
      <c r="G263" s="38">
        <f t="shared" si="84"/>
        <v>0</v>
      </c>
      <c r="H263" s="38">
        <v>0.23</v>
      </c>
      <c r="I263" s="39">
        <f t="shared" si="85"/>
        <v>0</v>
      </c>
      <c r="J263" s="38">
        <v>0.22</v>
      </c>
      <c r="K263" s="40">
        <f t="shared" si="86"/>
        <v>0</v>
      </c>
      <c r="L263" s="40">
        <f t="shared" si="87"/>
        <v>0</v>
      </c>
      <c r="M263" s="40"/>
      <c r="N263" s="41">
        <v>0</v>
      </c>
      <c r="O263" s="42">
        <f t="shared" si="88"/>
        <v>7</v>
      </c>
      <c r="P263" s="42">
        <f t="shared" si="89"/>
        <v>8.4</v>
      </c>
      <c r="Q263" s="33">
        <v>1</v>
      </c>
      <c r="R263" s="33">
        <v>1</v>
      </c>
      <c r="S263" s="43"/>
      <c r="T263" s="31" t="str">
        <f t="shared" si="90"/>
        <v/>
      </c>
    </row>
    <row r="265" spans="1:20">
      <c r="B265" s="25"/>
      <c r="C265" s="52" t="s">
        <v>289</v>
      </c>
      <c r="D265" s="5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6"/>
      <c r="Q265" s="56"/>
      <c r="R265" s="56"/>
      <c r="S265" s="56"/>
    </row>
    <row r="266" spans="1:20" ht="26.1" customHeight="1">
      <c r="B266" s="25"/>
      <c r="C266" s="88" t="s">
        <v>290</v>
      </c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57"/>
    </row>
    <row r="267" spans="1:20" ht="27" customHeight="1">
      <c r="B267" s="25"/>
      <c r="C267" s="89" t="s">
        <v>312</v>
      </c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</row>
    <row r="268" spans="1:20" ht="10.5" customHeight="1">
      <c r="B268" s="55"/>
      <c r="C268" s="58"/>
      <c r="D268" s="59"/>
      <c r="E268" s="53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6"/>
      <c r="Q268" s="56"/>
      <c r="R268" s="56"/>
      <c r="S268" s="56"/>
    </row>
    <row r="269" spans="1:20">
      <c r="B269" s="60"/>
      <c r="C269" s="86" t="s">
        <v>291</v>
      </c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</row>
    <row r="270" spans="1:20">
      <c r="B270" s="55"/>
      <c r="C270" s="86" t="s">
        <v>292</v>
      </c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</row>
    <row r="271" spans="1:20">
      <c r="B271" s="55"/>
      <c r="C271" s="86" t="s">
        <v>293</v>
      </c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</row>
    <row r="272" spans="1:20">
      <c r="B272" s="56"/>
      <c r="C272" s="86" t="s">
        <v>294</v>
      </c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</row>
    <row r="273" spans="2:19">
      <c r="B273" s="25"/>
      <c r="C273" s="58"/>
      <c r="D273" s="59"/>
      <c r="E273" s="54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</row>
    <row r="274" spans="2:19">
      <c r="B274" s="25"/>
      <c r="C274" s="86" t="s">
        <v>295</v>
      </c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</row>
    <row r="275" spans="2:19">
      <c r="B275" s="25"/>
      <c r="C275" s="86" t="s">
        <v>296</v>
      </c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</row>
    <row r="276" spans="2:19">
      <c r="B276" s="25"/>
      <c r="C276" s="86" t="s">
        <v>297</v>
      </c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</row>
    <row r="277" spans="2:19">
      <c r="B277" s="25"/>
      <c r="C277" s="86" t="s">
        <v>298</v>
      </c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</row>
    <row r="278" spans="2:19">
      <c r="B278" s="25"/>
      <c r="C278" s="54"/>
      <c r="D278" s="25"/>
      <c r="E278" s="54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</row>
    <row r="279" spans="2:19">
      <c r="B279" s="25"/>
      <c r="C279" s="54"/>
      <c r="D279" s="25"/>
      <c r="E279" s="54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</row>
    <row r="280" spans="2:19">
      <c r="B280" s="25"/>
      <c r="C280" s="54"/>
      <c r="D280" s="25"/>
      <c r="E280" s="54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</row>
    <row r="281" spans="2:19">
      <c r="B281" s="25"/>
      <c r="C281" s="54"/>
      <c r="D281" s="25"/>
      <c r="E281" s="54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</row>
    <row r="282" spans="2:19">
      <c r="B282" s="25"/>
      <c r="C282" s="54"/>
      <c r="D282" s="25"/>
      <c r="E282" s="54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</row>
    <row r="283" spans="2:19">
      <c r="B283" s="25"/>
      <c r="C283" s="54"/>
      <c r="D283" s="25"/>
      <c r="E283" s="54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</row>
    <row r="284" spans="2:19">
      <c r="B284" s="25"/>
      <c r="C284" s="54"/>
      <c r="D284" s="25"/>
      <c r="E284" s="54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</row>
    <row r="285" spans="2:19">
      <c r="B285" s="25"/>
      <c r="C285" s="54"/>
      <c r="D285" s="25"/>
      <c r="E285" s="54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</row>
    <row r="286" spans="2:19">
      <c r="B286" s="25"/>
      <c r="C286" s="54"/>
      <c r="D286" s="25"/>
      <c r="E286" s="54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</row>
    <row r="287" spans="2:19">
      <c r="C287" s="1"/>
      <c r="E287" s="1"/>
    </row>
    <row r="288" spans="2:19">
      <c r="C288" s="1"/>
      <c r="E288" s="1"/>
    </row>
    <row r="289" spans="3:5">
      <c r="C289" s="1"/>
      <c r="E289" s="1"/>
    </row>
    <row r="290" spans="3:5">
      <c r="C290" s="1"/>
      <c r="E290" s="1"/>
    </row>
    <row r="291" spans="3:5">
      <c r="C291" s="1"/>
      <c r="E291" s="1"/>
    </row>
    <row r="292" spans="3:5">
      <c r="C292" s="1"/>
      <c r="E292" s="1"/>
    </row>
    <row r="293" spans="3:5">
      <c r="C293" s="1"/>
      <c r="E293" s="1"/>
    </row>
    <row r="294" spans="3:5">
      <c r="C294" s="1"/>
      <c r="E294" s="1"/>
    </row>
    <row r="295" spans="3:5">
      <c r="C295" s="1"/>
      <c r="E295" s="1"/>
    </row>
    <row r="296" spans="3:5">
      <c r="C296" s="1"/>
      <c r="E296" s="1"/>
    </row>
    <row r="297" spans="3:5">
      <c r="C297" s="1"/>
      <c r="E297" s="1"/>
    </row>
    <row r="298" spans="3:5">
      <c r="C298" s="1"/>
      <c r="E298" s="1"/>
    </row>
    <row r="299" spans="3:5">
      <c r="C299" s="1"/>
      <c r="E299" s="1"/>
    </row>
    <row r="300" spans="3:5">
      <c r="C300" s="1"/>
      <c r="E300" s="1"/>
    </row>
    <row r="301" spans="3:5">
      <c r="C301" s="1"/>
      <c r="E301" s="1"/>
    </row>
    <row r="302" spans="3:5">
      <c r="C302" s="1"/>
      <c r="E302" s="1"/>
    </row>
    <row r="303" spans="3:5">
      <c r="C303" s="1"/>
      <c r="E303" s="1"/>
    </row>
    <row r="304" spans="3:5">
      <c r="C304" s="1"/>
      <c r="E304" s="1"/>
    </row>
    <row r="305" spans="3:5">
      <c r="C305" s="1"/>
      <c r="E305" s="1"/>
    </row>
    <row r="306" spans="3:5">
      <c r="C306" s="1"/>
      <c r="E306" s="1"/>
    </row>
    <row r="307" spans="3:5">
      <c r="C307" s="1"/>
      <c r="E307" s="1"/>
    </row>
    <row r="308" spans="3:5">
      <c r="C308" s="1"/>
      <c r="E308" s="1"/>
    </row>
    <row r="309" spans="3:5">
      <c r="C309" s="1"/>
      <c r="E309" s="1"/>
    </row>
    <row r="310" spans="3:5">
      <c r="C310" s="1"/>
      <c r="E310" s="1"/>
    </row>
    <row r="311" spans="3:5">
      <c r="C311" s="1"/>
      <c r="E311" s="1"/>
    </row>
    <row r="312" spans="3:5">
      <c r="C312" s="1"/>
      <c r="E312" s="1"/>
    </row>
    <row r="313" spans="3:5">
      <c r="C313" s="1"/>
      <c r="E313" s="1"/>
    </row>
    <row r="314" spans="3:5">
      <c r="C314" s="1"/>
      <c r="E314" s="1"/>
    </row>
  </sheetData>
  <autoFilter ref="A11:T11"/>
  <mergeCells count="11">
    <mergeCell ref="C277:S277"/>
    <mergeCell ref="D1:O3"/>
    <mergeCell ref="C266:S266"/>
    <mergeCell ref="C267:S267"/>
    <mergeCell ref="C269:S269"/>
    <mergeCell ref="C270:S270"/>
    <mergeCell ref="C271:S271"/>
    <mergeCell ref="C272:S272"/>
    <mergeCell ref="C274:S274"/>
    <mergeCell ref="C275:S275"/>
    <mergeCell ref="C276:S276"/>
  </mergeCells>
  <dataValidations count="1">
    <dataValidation type="date" allowBlank="1" showInputMessage="1" showErrorMessage="1" sqref="O6">
      <formula1>39448</formula1>
      <formula2>44196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7241F595443347BBC9D9EBBD3620EC" ma:contentTypeVersion="121" ma:contentTypeDescription="Create a new document." ma:contentTypeScope="" ma:versionID="12e2b9c392158f273de0474229b2c1f7">
  <xsd:schema xmlns:xsd="http://www.w3.org/2001/XMLSchema" xmlns:xs="http://www.w3.org/2001/XMLSchema" xmlns:p="http://schemas.microsoft.com/office/2006/metadata/properties" xmlns:ns2="20bcfe8f-cffc-44e1-bc42-9524bc608d2e" xmlns:ns3="f6ddc7ab-e1ee-4573-9cad-79da42eb3bc0" xmlns:ns4="e8e70bf8-e47e-4328-8e3e-d9f2cd6311ef" targetNamespace="http://schemas.microsoft.com/office/2006/metadata/properties" ma:root="true" ma:fieldsID="f2fa068b832b019dee97093c3676266f" ns2:_="" ns3:_="" ns4:_="">
    <xsd:import namespace="20bcfe8f-cffc-44e1-bc42-9524bc608d2e"/>
    <xsd:import namespace="f6ddc7ab-e1ee-4573-9cad-79da42eb3bc0"/>
    <xsd:import namespace="e8e70bf8-e47e-4328-8e3e-d9f2cd6311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cfe8f-cffc-44e1-bc42-9524bc608d2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dc7ab-e1ee-4573-9cad-79da42eb3b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70bf8-e47e-4328-8e3e-d9f2cd631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0bcfe8f-cffc-44e1-bc42-9524bc608d2e">SPOSC01121-228544459-474</_dlc_DocId>
    <_dlc_DocIdUrl xmlns="20bcfe8f-cffc-44e1-bc42-9524bc608d2e">
      <Url>https://akzonobel.sharepoint.com/teams/SC01121/T01891/T02509/_layouts/15/DocIdRedir.aspx?ID=SPOSC01121-228544459-474</Url>
      <Description>SPOSC01121-228544459-474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2EEB8C8-BD0A-4253-9CCE-5929B8AF7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bcfe8f-cffc-44e1-bc42-9524bc608d2e"/>
    <ds:schemaRef ds:uri="f6ddc7ab-e1ee-4573-9cad-79da42eb3bc0"/>
    <ds:schemaRef ds:uri="e8e70bf8-e47e-4328-8e3e-d9f2cd631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5AB588-922C-4624-8EA0-ED63A6B8DB14}">
  <ds:schemaRefs>
    <ds:schemaRef ds:uri="http://schemas.microsoft.com/office/2006/metadata/properties"/>
    <ds:schemaRef ds:uri="http://schemas.microsoft.com/office/infopath/2007/PartnerControls"/>
    <ds:schemaRef ds:uri="20bcfe8f-cffc-44e1-bc42-9524bc608d2e"/>
  </ds:schemaRefs>
</ds:datastoreItem>
</file>

<file path=customXml/itemProps3.xml><?xml version="1.0" encoding="utf-8"?>
<ds:datastoreItem xmlns:ds="http://schemas.openxmlformats.org/officeDocument/2006/customXml" ds:itemID="{CB767039-9566-4096-865D-A19ACC574A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120D50-7AF9-4520-A4BD-9FBDC2E06C1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Ваш заказ</vt:lpstr>
      <vt:lpstr>Ассортимент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Novikov, Y. (Yuri)</dc:creator>
  <cp:lastModifiedBy>VasPlat</cp:lastModifiedBy>
  <dcterms:created xsi:type="dcterms:W3CDTF">2020-07-06T08:55:04Z</dcterms:created>
  <dcterms:modified xsi:type="dcterms:W3CDTF">2020-07-07T17:41:44Z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0x010100C37241F595443347BBC9D9EBBD3620EC</vt:lpwstr>
  </property>
  <property fmtid="{D5CDD505-2E9C-101B-9397-08002B2CF9AE}" pid="3" name="AN-ClusterCode">
    <vt:lpwstr>36;#NEEUR|d0131102-9b73-4ffe-90a5-3826655bcc73</vt:lpwstr>
  </property>
  <property fmtid="{D5CDD505-2E9C-101B-9397-08002B2CF9AE}" pid="4" name="aa8db5530e2a45348bde7c5817e341ff">
    <vt:lpwstr>Restricted|bbd8224c-5f2c-46d6-b6c8-7d3985b69fd1</vt:lpwstr>
  </property>
  <property fmtid="{D5CDD505-2E9C-101B-9397-08002B2CF9AE}" pid="5" name="AN-RegionName">
    <vt:lpwstr>10;#Europe and Africa|58554c4e-5df7-4b89-af8c-c99a1ac8ea8d</vt:lpwstr>
  </property>
  <property fmtid="{D5CDD505-2E9C-101B-9397-08002B2CF9AE}" pid="6" name="g9029d403c5c40e3b969b18adb6fd5b9">
    <vt:lpwstr>PC|7610131e-8095-4526-9cee-3915660648d5</vt:lpwstr>
  </property>
  <property fmtid="{D5CDD505-2E9C-101B-9397-08002B2CF9AE}" pid="7" name="ol_Department">
    <vt:lpwstr>PCVR Marketing, CS South&amp;East Europe</vt:lpwstr>
  </property>
  <property fmtid="{D5CDD505-2E9C-101B-9397-08002B2CF9AE}" pid="8" name="AN-CountryCode">
    <vt:lpwstr>34;#RU|85d3fa67-9630-48c9-863f-d7a4efec072f</vt:lpwstr>
  </property>
  <property fmtid="{D5CDD505-2E9C-101B-9397-08002B2CF9AE}" pid="9" name="AN-ClusterName">
    <vt:lpwstr>37;#North ＆ Eastern Europe|bd8a2c71-1823-4648-8efb-9fe82fbb43fe</vt:lpwstr>
  </property>
  <property fmtid="{D5CDD505-2E9C-101B-9397-08002B2CF9AE}" pid="10" name="cc2dd03876fb497f97efb31ac36a49be">
    <vt:lpwstr>Performance Coatings|5ecb5916-cc30-429d-9b75-58bdd5be9ae1</vt:lpwstr>
  </property>
  <property fmtid="{D5CDD505-2E9C-101B-9397-08002B2CF9AE}" pid="11" name="d085d8b774b34c079f4d06fc1b85e285">
    <vt:lpwstr>VR|48d0a6d0-9d3d-42f5-ae24-282b8db9208f</vt:lpwstr>
  </property>
  <property fmtid="{D5CDD505-2E9C-101B-9397-08002B2CF9AE}" pid="12" name="mae7e2ab67634575ac873c82e00fa1a0">
    <vt:lpwstr>General|077a2ee5-3e96-4c67-80eb-72a97dc562b6</vt:lpwstr>
  </property>
  <property fmtid="{D5CDD505-2E9C-101B-9397-08002B2CF9AE}" pid="13" name="d32ae41130da493b86132e3a953071f9">
    <vt:lpwstr>Khimki|514bb392-15d6-4314-9bc3-6a87ea104cc6</vt:lpwstr>
  </property>
  <property fmtid="{D5CDD505-2E9C-101B-9397-08002B2CF9AE}" pid="14" name="AN-BusinessAreaCode">
    <vt:lpwstr>1;#PC|7610131e-8095-4526-9cee-3915660648d5</vt:lpwstr>
  </property>
  <property fmtid="{D5CDD505-2E9C-101B-9397-08002B2CF9AE}" pid="15" name="AN-Keywords">
    <vt:lpwstr/>
  </property>
  <property fmtid="{D5CDD505-2E9C-101B-9397-08002B2CF9AE}" pid="16" name="AN-BusinessUnitCode">
    <vt:lpwstr>3;#VR|48d0a6d0-9d3d-42f5-ae24-282b8db9208f</vt:lpwstr>
  </property>
  <property fmtid="{D5CDD505-2E9C-101B-9397-08002B2CF9AE}" pid="17" name="AN-CountryName">
    <vt:lpwstr>35;#Russia|790b4a1f-467d-4c01-a290-89edda3934a1</vt:lpwstr>
  </property>
  <property fmtid="{D5CDD505-2E9C-101B-9397-08002B2CF9AE}" pid="18" name="AN-SecurityClass">
    <vt:lpwstr>29;#Restricted|bbd8224c-5f2c-46d6-b6c8-7d3985b69fd1</vt:lpwstr>
  </property>
  <property fmtid="{D5CDD505-2E9C-101B-9397-08002B2CF9AE}" pid="19" name="TaxCatchAll">
    <vt:lpwstr>36;#NEEUR|d0131102-9b73-4ffe-90a5-3826655bcc73;#35;#Russia|790b4a1f-467d-4c01-a290-89edda3934a1;#34;#RU|85d3fa67-9630-48c9-863f-d7a4efec072f;#29;#Restricted|bbd8224c-5f2c-46d6-b6c8-7d3985b69fd1;#38;#MOT|3d5a62a6-0029-42b5-b107-8a78b8904c21;#39;#Khimki|514</vt:lpwstr>
  </property>
  <property fmtid="{D5CDD505-2E9C-101B-9397-08002B2CF9AE}" pid="20" name="AN-BusinessAreaName">
    <vt:lpwstr>2;#Performance Coatings|5ecb5916-cc30-429d-9b75-58bdd5be9ae1</vt:lpwstr>
  </property>
  <property fmtid="{D5CDD505-2E9C-101B-9397-08002B2CF9AE}" pid="21" name="AN-BusinessUnitName">
    <vt:lpwstr>4;#Vehicle Refinishes|eb3640b5-24a7-4268-bebb-21de4ba5d534</vt:lpwstr>
  </property>
  <property fmtid="{D5CDD505-2E9C-101B-9397-08002B2CF9AE}" pid="22" name="AN-SiteCode">
    <vt:lpwstr>38;#MOT|3d5a62a6-0029-42b5-b107-8a78b8904c21</vt:lpwstr>
  </property>
  <property fmtid="{D5CDD505-2E9C-101B-9397-08002B2CF9AE}" pid="23" name="ef1fcb5509b14f4497a7b17975627e9f">
    <vt:lpwstr>Russia|790b4a1f-467d-4c01-a290-89edda3934a1</vt:lpwstr>
  </property>
  <property fmtid="{D5CDD505-2E9C-101B-9397-08002B2CF9AE}" pid="24" name="labc0929767c4783b2d8fa740ca218b7">
    <vt:lpwstr>North ＆ Eastern Europe|bd8a2c71-1823-4648-8efb-9fe82fbb43fe</vt:lpwstr>
  </property>
  <property fmtid="{D5CDD505-2E9C-101B-9397-08002B2CF9AE}" pid="25" name="i7bf91362ff6412db9e6f8c4b81f26b3">
    <vt:lpwstr>NEEUR|d0131102-9b73-4ffe-90a5-3826655bcc73</vt:lpwstr>
  </property>
  <property fmtid="{D5CDD505-2E9C-101B-9397-08002B2CF9AE}" pid="26" name="AN-SiteName">
    <vt:lpwstr>39;#Khimki|514bb392-15d6-4314-9bc3-6a87ea104cc6</vt:lpwstr>
  </property>
  <property fmtid="{D5CDD505-2E9C-101B-9397-08002B2CF9AE}" pid="27" name="mda0baadc97c4db7badb76e25463554a">
    <vt:lpwstr>RU|85d3fa67-9630-48c9-863f-d7a4efec072f</vt:lpwstr>
  </property>
  <property fmtid="{D5CDD505-2E9C-101B-9397-08002B2CF9AE}" pid="28" name="ocd95ad6b8e04e7f842942825668fbb5">
    <vt:lpwstr>Vehicle Refinishes|eb3640b5-24a7-4268-bebb-21de4ba5d534</vt:lpwstr>
  </property>
  <property fmtid="{D5CDD505-2E9C-101B-9397-08002B2CF9AE}" pid="29" name="j66dce8a783c450aa3780bca39aa40ce">
    <vt:lpwstr>Europe and Africa|58554c4e-5df7-4b89-af8c-c99a1ac8ea8d</vt:lpwstr>
  </property>
  <property fmtid="{D5CDD505-2E9C-101B-9397-08002B2CF9AE}" pid="30" name="d20803f3fe4247919b9b759f5e362834">
    <vt:lpwstr>MOT|3d5a62a6-0029-42b5-b107-8a78b8904c21</vt:lpwstr>
  </property>
  <property fmtid="{D5CDD505-2E9C-101B-9397-08002B2CF9AE}" pid="31" name="AN-TopicArea">
    <vt:lpwstr>5;#General|077a2ee5-3e96-4c67-80eb-72a97dc562b6</vt:lpwstr>
  </property>
  <property fmtid="{D5CDD505-2E9C-101B-9397-08002B2CF9AE}" pid="32" name="a3d9eac3772e4880895b85fe254adfa9">
    <vt:lpwstr>EURA|37519b14-9275-4619-a8f1-f7c9f2cc73a5</vt:lpwstr>
  </property>
  <property fmtid="{D5CDD505-2E9C-101B-9397-08002B2CF9AE}" pid="33" name="AN-RegionCode">
    <vt:lpwstr>9;#EURA|37519b14-9275-4619-a8f1-f7c9f2cc73a5</vt:lpwstr>
  </property>
  <property fmtid="{D5CDD505-2E9C-101B-9397-08002B2CF9AE}" pid="34" name="ad2168abc306415a91d71ea6c7fad86b">
    <vt:lpwstr/>
  </property>
  <property fmtid="{D5CDD505-2E9C-101B-9397-08002B2CF9AE}" pid="35" name="_dlc_DocIdItemGuid">
    <vt:lpwstr>53eb26b6-e082-42c8-8483-447947c3d74f</vt:lpwstr>
  </property>
</Properties>
</file>